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cquelynawve/Library/CloudStorage/Dropbox/JAM OPERATIONS/Preferred/BOMA Miami-Dade/BMD TOBY 2024/"/>
    </mc:Choice>
  </mc:AlternateContent>
  <xr:revisionPtr revIDLastSave="0" documentId="13_ncr:1_{3816EE78-A51B-244B-91D7-AA8B0DB8B38B}" xr6:coauthVersionLast="47" xr6:coauthVersionMax="47" xr10:uidLastSave="{00000000-0000-0000-0000-000000000000}"/>
  <bookViews>
    <workbookView xWindow="6780" yWindow="3800" windowWidth="23460" windowHeight="14140" xr2:uid="{CC10BB3A-A0E7-2642-9779-95FC7178C439}"/>
  </bookViews>
  <sheets>
    <sheet name="Retail (Revised)" sheetId="1" r:id="rId1"/>
  </sheets>
  <externalReferences>
    <externalReference r:id="rId2"/>
    <externalReference r:id="rId3"/>
  </externalReferences>
  <definedNames>
    <definedName name="_xlnm.Print_Area" localSheetId="0">'Retail (Revised)'!$B$1:$H$170</definedName>
    <definedName name="SelectBldgCategory">#REF!</definedName>
    <definedName name="SelectCategory">'[2]DATA FIELD USE ONLY'!$A$2:$A$13</definedName>
    <definedName name="Staff" localSheetId="0">'Retail (Revised)'!#REF!</definedName>
    <definedName name="Staff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5" i="1" l="1"/>
  <c r="D185" i="1"/>
  <c r="B185" i="1"/>
  <c r="H184" i="1"/>
  <c r="B184" i="1"/>
  <c r="H183" i="1"/>
  <c r="B183" i="1"/>
  <c r="H182" i="1"/>
  <c r="D182" i="1"/>
  <c r="G182" i="1" s="1"/>
  <c r="B182" i="1"/>
  <c r="H181" i="1"/>
  <c r="D181" i="1"/>
  <c r="B181" i="1"/>
  <c r="H180" i="1"/>
  <c r="D180" i="1"/>
  <c r="B180" i="1"/>
  <c r="H179" i="1"/>
  <c r="D179" i="1"/>
  <c r="B179" i="1"/>
  <c r="H178" i="1"/>
  <c r="B178" i="1"/>
  <c r="H177" i="1"/>
  <c r="B177" i="1"/>
  <c r="H176" i="1"/>
  <c r="D176" i="1"/>
  <c r="B176" i="1"/>
  <c r="H175" i="1"/>
  <c r="H187" i="1" s="1"/>
  <c r="B175" i="1"/>
  <c r="D169" i="1"/>
  <c r="F167" i="1"/>
  <c r="F166" i="1"/>
  <c r="F165" i="1"/>
  <c r="F164" i="1"/>
  <c r="F169" i="1" s="1"/>
  <c r="D156" i="1"/>
  <c r="D184" i="1" s="1"/>
  <c r="F153" i="1"/>
  <c r="F156" i="1" s="1"/>
  <c r="F152" i="1"/>
  <c r="F151" i="1"/>
  <c r="D142" i="1"/>
  <c r="D183" i="1" s="1"/>
  <c r="F140" i="1"/>
  <c r="F139" i="1"/>
  <c r="F138" i="1"/>
  <c r="F137" i="1"/>
  <c r="F136" i="1"/>
  <c r="F135" i="1"/>
  <c r="F134" i="1"/>
  <c r="F142" i="1" s="1"/>
  <c r="F126" i="1"/>
  <c r="F182" i="1" s="1"/>
  <c r="D126" i="1"/>
  <c r="F123" i="1"/>
  <c r="F122" i="1"/>
  <c r="F121" i="1"/>
  <c r="D113" i="1"/>
  <c r="F111" i="1"/>
  <c r="F110" i="1"/>
  <c r="F109" i="1"/>
  <c r="F108" i="1"/>
  <c r="F107" i="1"/>
  <c r="F113" i="1" s="1"/>
  <c r="F99" i="1"/>
  <c r="F180" i="1" s="1"/>
  <c r="D99" i="1"/>
  <c r="F97" i="1"/>
  <c r="F96" i="1"/>
  <c r="F95" i="1"/>
  <c r="F94" i="1"/>
  <c r="F93" i="1"/>
  <c r="D85" i="1"/>
  <c r="F83" i="1"/>
  <c r="F82" i="1"/>
  <c r="F81" i="1"/>
  <c r="F80" i="1"/>
  <c r="F79" i="1"/>
  <c r="F85" i="1" s="1"/>
  <c r="F78" i="1"/>
  <c r="F77" i="1"/>
  <c r="D69" i="1"/>
  <c r="D178" i="1" s="1"/>
  <c r="F67" i="1"/>
  <c r="F66" i="1"/>
  <c r="F65" i="1"/>
  <c r="F64" i="1"/>
  <c r="F69" i="1" s="1"/>
  <c r="D56" i="1"/>
  <c r="D177" i="1" s="1"/>
  <c r="F54" i="1"/>
  <c r="F53" i="1"/>
  <c r="F56" i="1" s="1"/>
  <c r="F52" i="1"/>
  <c r="F51" i="1"/>
  <c r="F50" i="1"/>
  <c r="D42" i="1"/>
  <c r="F40" i="1"/>
  <c r="F39" i="1"/>
  <c r="F38" i="1"/>
  <c r="F37" i="1"/>
  <c r="F36" i="1"/>
  <c r="F42" i="1" s="1"/>
  <c r="D28" i="1"/>
  <c r="D175" i="1" s="1"/>
  <c r="F26" i="1"/>
  <c r="F25" i="1"/>
  <c r="F24" i="1"/>
  <c r="F23" i="1"/>
  <c r="F22" i="1"/>
  <c r="F21" i="1"/>
  <c r="F20" i="1"/>
  <c r="F19" i="1"/>
  <c r="F18" i="1"/>
  <c r="F17" i="1"/>
  <c r="F16" i="1"/>
  <c r="F28" i="1" s="1"/>
  <c r="F175" i="1" s="1"/>
  <c r="D114" i="1" l="1"/>
  <c r="F181" i="1"/>
  <c r="D86" i="1"/>
  <c r="F179" i="1"/>
  <c r="G181" i="1"/>
  <c r="D157" i="1"/>
  <c r="F184" i="1"/>
  <c r="D43" i="1"/>
  <c r="F176" i="1"/>
  <c r="G176" i="1" s="1"/>
  <c r="G179" i="1"/>
  <c r="G184" i="1"/>
  <c r="F183" i="1"/>
  <c r="F187" i="1" s="1"/>
  <c r="D143" i="1"/>
  <c r="F177" i="1"/>
  <c r="D57" i="1"/>
  <c r="G177" i="1"/>
  <c r="F178" i="1"/>
  <c r="D70" i="1"/>
  <c r="F185" i="1"/>
  <c r="D170" i="1"/>
  <c r="G178" i="1"/>
  <c r="G185" i="1"/>
  <c r="D187" i="1"/>
  <c r="G175" i="1"/>
  <c r="G180" i="1"/>
  <c r="D127" i="1"/>
  <c r="D100" i="1"/>
  <c r="D29" i="1"/>
  <c r="G183" i="1" l="1"/>
  <c r="G187" i="1"/>
</calcChain>
</file>

<file path=xl/sharedStrings.xml><?xml version="1.0" encoding="utf-8"?>
<sst xmlns="http://schemas.openxmlformats.org/spreadsheetml/2006/main" count="279" uniqueCount="123">
  <si>
    <t>THE OUTSTANDING BUILDING OF THE YEAR (TOBY)
BUILDING INSPECTION FORM</t>
  </si>
  <si>
    <t>CATEGORY (select):</t>
  </si>
  <si>
    <t>TOUR DATE:</t>
  </si>
  <si>
    <t>BUILDING NAME:</t>
  </si>
  <si>
    <t>NAME OF JUDGE:</t>
  </si>
  <si>
    <t>ADDRESS:</t>
  </si>
  <si>
    <t>CITY:</t>
  </si>
  <si>
    <r>
      <rPr>
        <b/>
        <sz val="10"/>
        <color indexed="20"/>
        <rFont val="Aptos Display"/>
        <family val="2"/>
        <scheme val="major"/>
      </rPr>
      <t>INSTRUCTIONS FOR JUDGES</t>
    </r>
    <r>
      <rPr>
        <b/>
        <sz val="10"/>
        <color indexed="10"/>
        <rFont val="Aptos Display"/>
        <family val="2"/>
        <scheme val="major"/>
      </rPr>
      <t xml:space="preserve">
</t>
    </r>
    <r>
      <rPr>
        <b/>
        <sz val="10"/>
        <rFont val="Aptos Display"/>
        <family val="2"/>
        <scheme val="major"/>
      </rPr>
      <t xml:space="preserve">This Judging Sheet Workbook is interactive and has formulas built in for scoring.  Fields you need to complete are in column D; no other fields should be altered or changed. 
</t>
    </r>
    <r>
      <rPr>
        <b/>
        <sz val="10"/>
        <color indexed="20"/>
        <rFont val="Aptos Display"/>
        <family val="2"/>
        <scheme val="major"/>
      </rPr>
      <t>SCORE EACH ITEM ON A SCALE FROM 1 - 5.  Decimals are acceptable. If an item is N/A, score it as a 0</t>
    </r>
    <r>
      <rPr>
        <b/>
        <sz val="10"/>
        <rFont val="Aptos Display"/>
        <family val="2"/>
        <scheme val="major"/>
      </rPr>
      <t xml:space="preserve"> 
</t>
    </r>
    <r>
      <rPr>
        <b/>
        <sz val="10"/>
        <color indexed="20"/>
        <rFont val="Aptos Display"/>
        <family val="2"/>
        <scheme val="major"/>
      </rPr>
      <t>USE THE FOLLOWING GUIDELINES:</t>
    </r>
    <r>
      <rPr>
        <b/>
        <sz val="10"/>
        <rFont val="Aptos Display"/>
        <family val="2"/>
        <scheme val="major"/>
      </rPr>
      <t xml:space="preserve">
0 = Not Applicable;  1=Poor/Unacceptable;  2 = Below Average;   3 = Fair/Average;   4 = Good/Above Average;   5 = Excellent</t>
    </r>
  </si>
  <si>
    <t>Management Office | Management Operations | Tenant Relations</t>
  </si>
  <si>
    <t>comments</t>
  </si>
  <si>
    <t>Score each item 1 - 5
0 = N/A</t>
  </si>
  <si>
    <t>Max Points</t>
  </si>
  <si>
    <t xml:space="preserve"> Please Include comments for each cagtegory.
Ensure all comments are constructive.</t>
  </si>
  <si>
    <t>Possible NA</t>
  </si>
  <si>
    <t>Category Comments</t>
  </si>
  <si>
    <t xml:space="preserve">Aesthetic Appeal </t>
  </si>
  <si>
    <t>ag</t>
  </si>
  <si>
    <t>Yes</t>
  </si>
  <si>
    <t>Property Management Specific Agreements</t>
  </si>
  <si>
    <t>No</t>
  </si>
  <si>
    <t>BOMA Involvement</t>
  </si>
  <si>
    <t>Staff Training &amp; Development</t>
  </si>
  <si>
    <t>Standard Operating Procedures</t>
  </si>
  <si>
    <t>Financial Reporting</t>
  </si>
  <si>
    <t>Critical Documents</t>
  </si>
  <si>
    <t>Operating Expense Analysis</t>
  </si>
  <si>
    <t>Access | Key Inventory</t>
  </si>
  <si>
    <t>Tenant Issue Resolution</t>
  </si>
  <si>
    <t>Pro-Active Tenant Relations</t>
  </si>
  <si>
    <t>Total Points</t>
  </si>
  <si>
    <t>/</t>
  </si>
  <si>
    <t>Category Score</t>
  </si>
  <si>
    <t>Construction Management | Project Management</t>
  </si>
  <si>
    <t>Building Standard</t>
  </si>
  <si>
    <t>Construction Rules &amp; Regulations</t>
  </si>
  <si>
    <t>Permitting</t>
  </si>
  <si>
    <t>Bid Process</t>
  </si>
  <si>
    <t>Construction Contract | Implementation</t>
  </si>
  <si>
    <t>Creating Value</t>
  </si>
  <si>
    <t>Long Term Capital</t>
  </si>
  <si>
    <t>Competition</t>
  </si>
  <si>
    <t>Lease Management</t>
  </si>
  <si>
    <t>Financial Analysis</t>
  </si>
  <si>
    <t>Documentation Management</t>
  </si>
  <si>
    <t>Environmental | Sustainability | Wellness*</t>
  </si>
  <si>
    <t>*If bldg. is BOMA 360, automatically give all 5's</t>
  </si>
  <si>
    <t>Environmental*</t>
  </si>
  <si>
    <t>Sustainability*</t>
  </si>
  <si>
    <t>Wellness*</t>
  </si>
  <si>
    <t>Waste Management</t>
  </si>
  <si>
    <t>Fire | Life Safety | Security | ADA</t>
  </si>
  <si>
    <t>Access Control (Business Hours &amp; After Hours)</t>
  </si>
  <si>
    <t xml:space="preserve">Staff  &amp; Tenant Training and Development </t>
  </si>
  <si>
    <t>Cameras | Deterrents | Safety Measures</t>
  </si>
  <si>
    <t xml:space="preserve">Fire and Life Safety Equipment </t>
  </si>
  <si>
    <t>Security Manual | Fire Safety Plan | Emergency Procedures | Risk Reduction</t>
  </si>
  <si>
    <t xml:space="preserve">Emergency Generator </t>
  </si>
  <si>
    <t>ADA Compliance</t>
  </si>
  <si>
    <t>Parking Facilities | Landscaping | Grounds</t>
  </si>
  <si>
    <t>Cleanliness of Parking Lots/Garages</t>
  </si>
  <si>
    <t>Signage</t>
  </si>
  <si>
    <t>Security | Safety | Lighting</t>
  </si>
  <si>
    <t>Aesthetic Appeal of Landscaping</t>
  </si>
  <si>
    <t>Landscape Management</t>
  </si>
  <si>
    <t>Common Areas | Hallways | Stairwells | Restrooms | T Amenities</t>
  </si>
  <si>
    <t>interactive fields</t>
  </si>
  <si>
    <t>Aesthetic Appeal - Common Areas</t>
  </si>
  <si>
    <t>Aesthetic Appeal - Restrooms</t>
  </si>
  <si>
    <t>Directory | Signage</t>
  </si>
  <si>
    <t>Janitorial  Contract</t>
  </si>
  <si>
    <t>Tenant Amenities</t>
  </si>
  <si>
    <t>Maximum score is 4</t>
  </si>
  <si>
    <t>Typical Tenant Suite | Vacant Suite(s)</t>
  </si>
  <si>
    <t>Aesthetic Appeal</t>
  </si>
  <si>
    <t>Marketability | Marketing Process</t>
  </si>
  <si>
    <t>Equipment Rooms | Service Areas | Central Plant | Engineering Rooms</t>
  </si>
  <si>
    <t>Aesthetic Appeal (All rooms combined)</t>
  </si>
  <si>
    <t>Safety | Access</t>
  </si>
  <si>
    <t>OSHA Compliance</t>
  </si>
  <si>
    <t>Preventive Maintenance Plan</t>
  </si>
  <si>
    <t>Physical Organization | Documentation</t>
  </si>
  <si>
    <t>Equipment/Systems Labeling</t>
  </si>
  <si>
    <t>Building Automation System | Energy Management System</t>
  </si>
  <si>
    <t>TOUR (continued)</t>
  </si>
  <si>
    <t>Elevators | Escalators | Moving Walkways | Freight</t>
  </si>
  <si>
    <t>Operation</t>
  </si>
  <si>
    <t>Safety</t>
  </si>
  <si>
    <t>Roof</t>
  </si>
  <si>
    <t>Equipment</t>
  </si>
  <si>
    <t>Capital Requirements</t>
  </si>
  <si>
    <r>
      <t xml:space="preserve">SCORING SUMMARY </t>
    </r>
    <r>
      <rPr>
        <b/>
        <u/>
        <sz val="10"/>
        <rFont val="Aptos Display"/>
        <family val="2"/>
        <scheme val="major"/>
      </rPr>
      <t>(formulas for calculations are built in)</t>
    </r>
  </si>
  <si>
    <t>Category</t>
  </si>
  <si>
    <t>Points Earned</t>
  </si>
  <si>
    <t>Score</t>
  </si>
  <si>
    <t>Sub-Lines</t>
  </si>
  <si>
    <t>TOTAL CATEGORY AVERAGES:</t>
  </si>
  <si>
    <t>FINAL SCORE</t>
  </si>
  <si>
    <t>must achieve 70% or greater to be eligible for award</t>
  </si>
  <si>
    <t>Additional Comments/Special Recognition:</t>
  </si>
  <si>
    <t>JUDGE'S AFFIDAVIT</t>
  </si>
  <si>
    <t>As one of the judges for the local BOMA TOBY Awards Program:</t>
  </si>
  <si>
    <t>1) I have no conflicts of interest that prohibit me from judging this building entry and the category in which it is entered.</t>
  </si>
  <si>
    <t>2) I have reviewed the category definition for this building entry.</t>
  </si>
  <si>
    <t xml:space="preserve">3) I am satisfied this building has entered the appropriate category based upon the available BOMA International </t>
  </si>
  <si>
    <t>The Official Sponsor of the TOBY® Awards</t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</si>
  <si>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</si>
  <si>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</si>
  <si>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</si>
  <si>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</si>
  <si>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</si>
  <si>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</si>
  <si>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</si>
  <si>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</si>
  <si>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100-249K</t>
  </si>
  <si>
    <t>249K-499K</t>
  </si>
  <si>
    <t>500K-1 Million</t>
  </si>
  <si>
    <t xml:space="preserve">Over 1 Million </t>
  </si>
  <si>
    <t>Corporate Facility</t>
  </si>
  <si>
    <t>Historical Building</t>
  </si>
  <si>
    <t>Medical Building</t>
  </si>
  <si>
    <t>Renovated Building</t>
  </si>
  <si>
    <t>Suburban Office Low-Rise</t>
  </si>
  <si>
    <t>Suburban Office Mid-Rise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</si>
</sst>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9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indexed="9"/>
      <name val="Aptos Display"/>
      <family val="2"/>
      <scheme val="major"/>
    </font>
    <font>
      <b/>
      <sz val="1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0"/>
      <color indexed="20"/>
      <name val="Aptos Display"/>
      <family val="2"/>
      <scheme val="major"/>
    </font>
    <font>
      <b/>
      <sz val="10"/>
      <color indexed="10"/>
      <name val="Aptos Display"/>
      <family val="2"/>
      <scheme val="major"/>
    </font>
    <font>
      <b/>
      <u/>
      <sz val="12"/>
      <name val="Aptos Display"/>
      <family val="2"/>
      <scheme val="major"/>
    </font>
    <font>
      <b/>
      <sz val="12"/>
      <name val="Aptos Display"/>
      <family val="2"/>
      <scheme val="major"/>
    </font>
    <font>
      <b/>
      <i/>
      <sz val="10"/>
      <name val="Aptos Display"/>
      <family val="2"/>
      <scheme val="major"/>
    </font>
    <font>
      <b/>
      <i/>
      <sz val="8"/>
      <name val="Aptos Display"/>
      <family val="2"/>
      <scheme val="major"/>
    </font>
    <font>
      <b/>
      <u/>
      <sz val="9"/>
      <name val="Aptos Display"/>
      <family val="2"/>
      <scheme val="major"/>
    </font>
    <font>
      <i/>
      <sz val="8"/>
      <name val="Aptos Display"/>
      <family val="2"/>
      <scheme val="major"/>
    </font>
    <font>
      <b/>
      <i/>
      <sz val="10"/>
      <color indexed="10"/>
      <name val="Aptos Display"/>
      <family val="2"/>
      <scheme val="major"/>
    </font>
    <font>
      <sz val="12"/>
      <color rgb="FF221E1F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i/>
      <sz val="8"/>
      <color theme="0"/>
      <name val="Aptos Display"/>
      <family val="2"/>
      <scheme val="major"/>
    </font>
    <font>
      <b/>
      <sz val="8"/>
      <name val="Aptos Display"/>
      <family val="2"/>
      <scheme val="major"/>
    </font>
    <font>
      <sz val="8"/>
      <name val="Aptos Display"/>
      <family val="2"/>
      <scheme val="major"/>
    </font>
    <font>
      <sz val="10"/>
      <color rgb="FF221E1F"/>
      <name val="Aptos Display"/>
      <family val="2"/>
      <scheme val="major"/>
    </font>
    <font>
      <i/>
      <sz val="9"/>
      <name val="Aptos Display"/>
      <family val="2"/>
      <scheme val="major"/>
    </font>
    <font>
      <sz val="11"/>
      <name val="Aptos Display"/>
      <family val="2"/>
      <scheme val="major"/>
    </font>
    <font>
      <b/>
      <u/>
      <sz val="10"/>
      <name val="Aptos Display"/>
      <family val="2"/>
      <scheme val="major"/>
    </font>
    <font>
      <sz val="12"/>
      <name val="Aptos Display"/>
      <family val="2"/>
      <scheme val="major"/>
    </font>
    <font>
      <sz val="9"/>
      <name val="Aptos Display"/>
      <family val="2"/>
      <scheme val="major"/>
    </font>
    <font>
      <b/>
      <sz val="9"/>
      <name val="Aptos Display"/>
      <family val="2"/>
      <scheme val="major"/>
    </font>
    <font>
      <i/>
      <sz val="10"/>
      <name val="Aptos Display"/>
      <family val="2"/>
      <scheme val="major"/>
    </font>
    <font>
      <b/>
      <sz val="11"/>
      <name val="Aptos Display"/>
      <family val="2"/>
      <scheme val="major"/>
    </font>
    <font>
      <sz val="10"/>
      <color theme="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 wrapText="1"/>
    </xf>
    <xf numFmtId="2" fontId="4" fillId="2" borderId="0" xfId="0" applyNumberFormat="1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164" fontId="3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165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2" fontId="3" fillId="2" borderId="0" xfId="0" applyNumberFormat="1" applyFont="1" applyFill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2" fontId="11" fillId="2" borderId="7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/>
    </xf>
    <xf numFmtId="2" fontId="12" fillId="2" borderId="14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/>
    </xf>
    <xf numFmtId="2" fontId="12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2" fontId="12" fillId="2" borderId="21" xfId="0" applyNumberFormat="1" applyFont="1" applyFill="1" applyBorder="1" applyAlignment="1">
      <alignment horizontal="center" vertical="center"/>
    </xf>
    <xf numFmtId="2" fontId="12" fillId="2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2" fontId="15" fillId="2" borderId="18" xfId="0" applyNumberFormat="1" applyFont="1" applyFill="1" applyBorder="1" applyAlignment="1">
      <alignment horizontal="centerContinuous" vertical="center"/>
    </xf>
    <xf numFmtId="0" fontId="3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1" fontId="3" fillId="2" borderId="27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2" fontId="18" fillId="2" borderId="28" xfId="0" applyNumberFormat="1" applyFont="1" applyFill="1" applyBorder="1" applyAlignment="1">
      <alignment horizontal="left" vertical="center"/>
    </xf>
    <xf numFmtId="2" fontId="18" fillId="2" borderId="29" xfId="0" applyNumberFormat="1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1" fontId="3" fillId="5" borderId="27" xfId="0" applyNumberFormat="1" applyFont="1" applyFill="1" applyBorder="1" applyAlignment="1" applyProtection="1">
      <alignment horizontal="center" vertical="center"/>
      <protection locked="0"/>
    </xf>
    <xf numFmtId="1" fontId="3" fillId="5" borderId="3" xfId="0" applyNumberFormat="1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16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vertical="center" wrapText="1"/>
    </xf>
    <xf numFmtId="1" fontId="3" fillId="5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center" vertical="center"/>
    </xf>
    <xf numFmtId="1" fontId="3" fillId="5" borderId="35" xfId="0" applyNumberFormat="1" applyFont="1" applyFill="1" applyBorder="1" applyAlignment="1" applyProtection="1">
      <alignment horizontal="center" vertical="center"/>
      <protection locked="0"/>
    </xf>
    <xf numFmtId="0" fontId="6" fillId="5" borderId="36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right" vertical="center"/>
    </xf>
    <xf numFmtId="1" fontId="3" fillId="2" borderId="3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" fontId="3" fillId="2" borderId="3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9" fillId="2" borderId="39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9" fontId="3" fillId="2" borderId="23" xfId="1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/>
    </xf>
    <xf numFmtId="0" fontId="23" fillId="5" borderId="17" xfId="0" applyFont="1" applyFill="1" applyBorder="1" applyAlignment="1" applyProtection="1">
      <alignment horizontal="left" vertical="center" wrapText="1"/>
      <protection locked="0"/>
    </xf>
    <xf numFmtId="0" fontId="23" fillId="5" borderId="18" xfId="0" applyFont="1" applyFill="1" applyBorder="1" applyAlignment="1" applyProtection="1">
      <alignment horizontal="left" vertical="center" wrapText="1"/>
      <protection locked="0"/>
    </xf>
    <xf numFmtId="0" fontId="21" fillId="2" borderId="31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1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left" vertical="center" wrapText="1"/>
      <protection locked="0"/>
    </xf>
    <xf numFmtId="0" fontId="2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38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Continuous" vertical="center"/>
    </xf>
    <xf numFmtId="2" fontId="11" fillId="2" borderId="8" xfId="0" applyNumberFormat="1" applyFont="1" applyFill="1" applyBorder="1" applyAlignment="1">
      <alignment horizontal="centerContinuous" vertical="center"/>
    </xf>
    <xf numFmtId="0" fontId="11" fillId="2" borderId="9" xfId="0" applyFont="1" applyFill="1" applyBorder="1" applyAlignment="1">
      <alignment horizontal="centerContinuous" vertical="center"/>
    </xf>
    <xf numFmtId="2" fontId="11" fillId="2" borderId="41" xfId="0" applyNumberFormat="1" applyFont="1" applyFill="1" applyBorder="1" applyAlignment="1">
      <alignment horizontal="centerContinuous" vertical="center"/>
    </xf>
    <xf numFmtId="2" fontId="11" fillId="2" borderId="42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" vertical="center" wrapText="1"/>
    </xf>
    <xf numFmtId="2" fontId="11" fillId="2" borderId="28" xfId="0" applyNumberFormat="1" applyFont="1" applyFill="1" applyBorder="1" applyAlignment="1" applyProtection="1">
      <alignment horizontal="left" vertical="center" wrapText="1"/>
      <protection locked="0"/>
    </xf>
    <xf numFmtId="2" fontId="11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17" xfId="0" applyFont="1" applyFill="1" applyBorder="1" applyAlignment="1" applyProtection="1">
      <alignment horizontal="left" vertical="center" wrapText="1"/>
      <protection locked="0"/>
    </xf>
    <xf numFmtId="0" fontId="23" fillId="2" borderId="18" xfId="0" applyFont="1" applyFill="1" applyBorder="1" applyAlignment="1" applyProtection="1">
      <alignment horizontal="left" vertical="center" wrapText="1"/>
      <protection locked="0"/>
    </xf>
    <xf numFmtId="0" fontId="23" fillId="2" borderId="17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3" fillId="5" borderId="17" xfId="0" applyFont="1" applyFill="1" applyBorder="1" applyAlignment="1">
      <alignment horizontal="left" vertical="center" wrapText="1"/>
    </xf>
    <xf numFmtId="0" fontId="23" fillId="5" borderId="18" xfId="0" applyFont="1" applyFill="1" applyBorder="1" applyAlignment="1">
      <alignment horizontal="left" vertical="center" wrapText="1"/>
    </xf>
    <xf numFmtId="0" fontId="23" fillId="5" borderId="36" xfId="0" applyFont="1" applyFill="1" applyBorder="1" applyAlignment="1">
      <alignment horizontal="left" vertical="center" wrapText="1"/>
    </xf>
    <xf numFmtId="0" fontId="23" fillId="5" borderId="3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horizontal="right" vertical="center"/>
    </xf>
    <xf numFmtId="2" fontId="11" fillId="2" borderId="43" xfId="0" applyNumberFormat="1" applyFont="1" applyFill="1" applyBorder="1" applyAlignment="1">
      <alignment horizontal="center" vertical="center"/>
    </xf>
    <xf numFmtId="2" fontId="11" fillId="2" borderId="44" xfId="0" applyNumberFormat="1" applyFont="1" applyFill="1" applyBorder="1" applyAlignment="1">
      <alignment horizontal="center" vertical="center"/>
    </xf>
    <xf numFmtId="2" fontId="11" fillId="2" borderId="45" xfId="0" applyNumberFormat="1" applyFont="1" applyFill="1" applyBorder="1" applyAlignment="1">
      <alignment horizontal="center" vertical="center"/>
    </xf>
    <xf numFmtId="2" fontId="11" fillId="2" borderId="4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16" fillId="2" borderId="25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23" fillId="5" borderId="36" xfId="0" applyFont="1" applyFill="1" applyBorder="1" applyAlignment="1" applyProtection="1">
      <alignment horizontal="left" vertical="center" wrapText="1"/>
      <protection locked="0"/>
    </xf>
    <xf numFmtId="0" fontId="23" fillId="5" borderId="37" xfId="0" applyFont="1" applyFill="1" applyBorder="1" applyAlignment="1" applyProtection="1">
      <alignment horizontal="left" vertical="center" wrapText="1"/>
      <protection locked="0"/>
    </xf>
    <xf numFmtId="2" fontId="1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>
      <alignment horizontal="left" vertical="center" wrapText="1"/>
    </xf>
    <xf numFmtId="0" fontId="23" fillId="2" borderId="17" xfId="0" applyFont="1" applyFill="1" applyBorder="1" applyAlignment="1" applyProtection="1">
      <alignment horizontal="left" vertical="center" wrapText="1"/>
      <protection locked="0"/>
    </xf>
    <xf numFmtId="0" fontId="23" fillId="2" borderId="18" xfId="0" applyFont="1" applyFill="1" applyBorder="1" applyAlignment="1" applyProtection="1">
      <alignment horizontal="left" vertical="center" wrapText="1"/>
      <protection locked="0"/>
    </xf>
    <xf numFmtId="0" fontId="21" fillId="5" borderId="3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1" fontId="3" fillId="2" borderId="23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6" fillId="2" borderId="31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2" fontId="3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9" fillId="2" borderId="39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2" fontId="5" fillId="2" borderId="44" xfId="0" applyNumberFormat="1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1" fontId="3" fillId="2" borderId="0" xfId="1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1" fontId="3" fillId="5" borderId="0" xfId="1" applyNumberFormat="1" applyFont="1" applyFill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9" fontId="3" fillId="5" borderId="0" xfId="1" applyFont="1" applyFill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vertical="center"/>
    </xf>
    <xf numFmtId="1" fontId="3" fillId="2" borderId="34" xfId="1" applyNumberFormat="1" applyFont="1" applyFill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left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9" fontId="5" fillId="2" borderId="50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38" xfId="0" applyFont="1" applyFill="1" applyBorder="1" applyAlignment="1">
      <alignment horizontal="centerContinuous" vertical="center"/>
    </xf>
    <xf numFmtId="0" fontId="12" fillId="2" borderId="0" xfId="0" applyFont="1" applyFill="1" applyAlignment="1">
      <alignment horizontal="right" vertical="center"/>
    </xf>
    <xf numFmtId="9" fontId="5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2" borderId="39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Continuous" vertical="center"/>
    </xf>
    <xf numFmtId="0" fontId="3" fillId="2" borderId="4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centerContinuous" vertical="center"/>
    </xf>
    <xf numFmtId="2" fontId="5" fillId="2" borderId="0" xfId="0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1579422</xdr:colOff>
      <xdr:row>0</xdr:row>
      <xdr:rowOff>6350</xdr:rowOff>
    </xdr:from>
    <xdr:to>
      <xdr:col>7</xdr:col>
      <xdr:colOff>3089275</xdr:colOff>
      <xdr:row>1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CB38A0-34C6-1E47-9D90-58E5ED61A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22" y="6350"/>
          <a:ext cx="150985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660400</xdr:colOff>
      <xdr:row>196</xdr:row>
      <xdr:rowOff>25400</xdr:rowOff>
    </xdr:from>
    <xdr:to>
      <xdr:col>7</xdr:col>
      <xdr:colOff>2644775</xdr:colOff>
      <xdr:row>200</xdr:row>
      <xdr:rowOff>146051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BF79B12-6D12-B646-B3B1-DEF4241BE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0300" y="40805100"/>
          <a:ext cx="1984375" cy="806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1579422</xdr:colOff>
      <xdr:row>0</xdr:row>
      <xdr:rowOff>6350</xdr:rowOff>
    </xdr:from>
    <xdr:to>
      <xdr:col>7</xdr:col>
      <xdr:colOff>3089275</xdr:colOff>
      <xdr:row>1</xdr:row>
      <xdr:rowOff>3175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252A93-612B-E842-BDCA-3E92877E1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22" y="6350"/>
          <a:ext cx="150985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43695</xdr:rowOff>
    </xdr:from>
    <xdr:to>
      <xdr:col>1</xdr:col>
      <xdr:colOff>1972678</xdr:colOff>
      <xdr:row>0</xdr:row>
      <xdr:rowOff>653295</xdr:rowOff>
    </xdr:to>
    <xdr:pic>
      <xdr:nvPicPr>
        <xdr:cNvPr id="6" name="Picture 5" descr="logo-white">
          <a:extLst>
            <a:ext uri="{FF2B5EF4-FFF2-40B4-BE49-F238E27FC236}">
              <a16:creationId xmlns:a16="http://schemas.microsoft.com/office/drawing/2014/main" id="{1DBF6C5D-9225-874D-9A7E-07629F08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425" y="43695"/>
          <a:ext cx="192505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acquelynawve/Library/CloudStorage/Dropbox/JAM%20OPERATIONS/Preferred/BOMA%20Miami-Dade/BMD%20TOBY%202024/TOBY%20Inspection%20Form%20-%20Industrial.xlsx" TargetMode="External"/><Relationship Id="rId1" Type="http://schemas.openxmlformats.org/officeDocument/2006/relationships/externalLinkPath" Target="TOBY%20Inspection%20Form%20-%20Indust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. (Revised) (2)"/>
      <sheetName val="Office (Old)"/>
      <sheetName val="Office (Revised)"/>
      <sheetName val="Office Tally Sheet"/>
      <sheetName val="Office Changes Summary"/>
      <sheetName val="Ind. (Old)"/>
      <sheetName val="Ind. (Revised)"/>
      <sheetName val="Ind. Changes Summary"/>
      <sheetName val="Retail (Old)"/>
      <sheetName val="Retail (Revised)"/>
      <sheetName val="Retail Change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Under 100,000 sq. ft.</v>
          </cell>
        </row>
        <row r="3">
          <cell r="A3" t="str">
            <v>100,000-249,999 sq. ft.</v>
          </cell>
        </row>
        <row r="4">
          <cell r="A4" t="str">
            <v>250,000-499,999 sq. ft.</v>
          </cell>
        </row>
        <row r="5">
          <cell r="A5" t="str">
            <v>500,000-1 million sq. ft</v>
          </cell>
        </row>
        <row r="6">
          <cell r="A6" t="str">
            <v>Over 1 Million sq. ft.</v>
          </cell>
        </row>
        <row r="7">
          <cell r="A7" t="str">
            <v>Corporate Facility</v>
          </cell>
        </row>
        <row r="8">
          <cell r="A8" t="str">
            <v>Government Building</v>
          </cell>
        </row>
        <row r="9">
          <cell r="A9" t="str">
            <v>Historical Building</v>
          </cell>
        </row>
        <row r="10">
          <cell r="A10" t="str">
            <v>Medical Office Building</v>
          </cell>
        </row>
        <row r="11">
          <cell r="A11" t="str">
            <v>Renovated Building</v>
          </cell>
        </row>
        <row r="12">
          <cell r="A12" t="str">
            <v>Suburban Office Park-Low Rise</v>
          </cell>
        </row>
        <row r="13">
          <cell r="A13" t="str">
            <v>Suburban Office Park-Mid Rise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2EB2-B75C-D640-820A-B64AAC4A504E}">
  <sheetPr>
    <pageSetUpPr fitToPage="1"/>
  </sheetPr>
  <dimension ref="B1:K223"/>
  <sheetViews>
    <sheetView tabSelected="1" zoomScaleNormal="100" workbookViewId="0">
      <selection activeCell="B5" sqref="B5"/>
    </sheetView>
  </sheetViews>
  <sheetFormatPr baseColWidth="10" defaultColWidth="9.1640625" defaultRowHeight="13" x14ac:dyDescent="0.2"/>
  <cols>
    <col min="1" max="1" width="5.6640625" style="2" customWidth="1"/>
    <col min="2" max="2" width="47.83203125" style="2" customWidth="1"/>
    <col min="3" max="3" width="33.83203125" style="2" customWidth="1"/>
    <col min="4" max="4" width="9.83203125" style="18" customWidth="1"/>
    <col min="5" max="5" width="2.5" style="18" customWidth="1"/>
    <col min="6" max="6" width="9.83203125" style="10" customWidth="1"/>
    <col min="7" max="7" width="30" style="2" customWidth="1"/>
    <col min="8" max="8" width="46.5" style="2" customWidth="1"/>
    <col min="9" max="9" width="3.5" style="1" customWidth="1"/>
    <col min="10" max="10" width="9.6640625" style="1" bestFit="1" customWidth="1"/>
    <col min="11" max="11" width="13.6640625" style="2" bestFit="1" customWidth="1"/>
    <col min="12" max="12" width="19.83203125" style="2" bestFit="1" customWidth="1"/>
    <col min="13" max="13" width="15.5" style="2" bestFit="1" customWidth="1"/>
    <col min="14" max="14" width="12.5" style="2" bestFit="1" customWidth="1"/>
    <col min="15" max="16384" width="9.1640625" style="2"/>
  </cols>
  <sheetData>
    <row r="1" spans="2:10" ht="52.5" customHeight="1" x14ac:dyDescent="0.2">
      <c r="B1" s="207" t="s">
        <v>0</v>
      </c>
      <c r="C1" s="207"/>
      <c r="D1" s="207"/>
      <c r="E1" s="207"/>
      <c r="F1" s="207"/>
      <c r="G1" s="207"/>
      <c r="H1" s="207"/>
    </row>
    <row r="2" spans="2:10" ht="15" x14ac:dyDescent="0.2">
      <c r="B2" s="3"/>
      <c r="C2" s="3"/>
      <c r="D2" s="4"/>
      <c r="E2" s="4"/>
      <c r="F2" s="5"/>
      <c r="G2" s="5"/>
      <c r="H2" s="6"/>
    </row>
    <row r="3" spans="2:10" x14ac:dyDescent="0.2">
      <c r="B3" s="7"/>
      <c r="C3" s="8"/>
      <c r="D3" s="9"/>
      <c r="E3" s="9"/>
      <c r="G3" s="8"/>
    </row>
    <row r="4" spans="2:10" ht="15" customHeight="1" x14ac:dyDescent="0.2">
      <c r="B4" s="8" t="s">
        <v>1</v>
      </c>
      <c r="C4" s="11"/>
      <c r="D4" s="12"/>
      <c r="E4" s="12"/>
      <c r="F4" s="12"/>
      <c r="G4" s="8" t="s">
        <v>2</v>
      </c>
      <c r="H4" s="13"/>
    </row>
    <row r="5" spans="2:10" ht="15" customHeight="1" x14ac:dyDescent="0.2">
      <c r="B5" s="8" t="s">
        <v>3</v>
      </c>
      <c r="C5" s="11"/>
      <c r="D5" s="14"/>
      <c r="E5" s="14"/>
      <c r="F5" s="14"/>
      <c r="G5" s="8" t="s">
        <v>4</v>
      </c>
      <c r="H5" s="15"/>
    </row>
    <row r="6" spans="2:10" ht="15" customHeight="1" x14ac:dyDescent="0.2">
      <c r="B6" s="8" t="s">
        <v>5</v>
      </c>
      <c r="C6" s="11"/>
      <c r="D6" s="14"/>
      <c r="E6" s="14"/>
      <c r="F6" s="14"/>
      <c r="G6" s="8"/>
      <c r="H6" s="16"/>
    </row>
    <row r="7" spans="2:10" ht="15" customHeight="1" x14ac:dyDescent="0.2">
      <c r="B7" s="8" t="s">
        <v>6</v>
      </c>
      <c r="C7" s="11"/>
      <c r="D7" s="14"/>
      <c r="E7" s="14"/>
      <c r="F7" s="14"/>
      <c r="G7" s="8"/>
      <c r="H7" s="16"/>
    </row>
    <row r="8" spans="2:10" x14ac:dyDescent="0.2">
      <c r="B8" s="17"/>
    </row>
    <row r="9" spans="2:10" ht="97.5" customHeight="1" x14ac:dyDescent="0.2">
      <c r="B9" s="19" t="s">
        <v>7</v>
      </c>
      <c r="C9" s="20"/>
      <c r="D9" s="20"/>
      <c r="E9" s="20"/>
      <c r="F9" s="20"/>
      <c r="G9" s="20"/>
      <c r="H9" s="21"/>
    </row>
    <row r="10" spans="2:10" ht="16" thickBot="1" x14ac:dyDescent="0.25">
      <c r="B10" s="22"/>
    </row>
    <row r="11" spans="2:10" ht="16.5" customHeight="1" thickBot="1" x14ac:dyDescent="0.25">
      <c r="B11" s="23" t="s">
        <v>8</v>
      </c>
      <c r="C11" s="24"/>
      <c r="D11" s="25"/>
      <c r="E11" s="26"/>
      <c r="F11" s="27"/>
      <c r="G11" s="25" t="s">
        <v>9</v>
      </c>
      <c r="H11" s="28"/>
      <c r="I11" s="29"/>
    </row>
    <row r="12" spans="2:10" x14ac:dyDescent="0.2">
      <c r="B12" s="30"/>
      <c r="C12" s="31"/>
      <c r="D12" s="32" t="s">
        <v>10</v>
      </c>
      <c r="E12" s="33"/>
      <c r="F12" s="34" t="s">
        <v>11</v>
      </c>
      <c r="G12" s="35" t="s">
        <v>12</v>
      </c>
      <c r="H12" s="36"/>
      <c r="I12" s="29"/>
    </row>
    <row r="13" spans="2:10" ht="14" thickBot="1" x14ac:dyDescent="0.25">
      <c r="B13" s="30"/>
      <c r="C13" s="31"/>
      <c r="D13" s="37"/>
      <c r="E13" s="33"/>
      <c r="F13" s="38"/>
      <c r="G13" s="39"/>
      <c r="H13" s="40"/>
      <c r="I13" s="29"/>
      <c r="J13" s="41"/>
    </row>
    <row r="14" spans="2:10" ht="14" thickBot="1" x14ac:dyDescent="0.25">
      <c r="B14" s="30"/>
      <c r="C14" s="31"/>
      <c r="D14" s="42"/>
      <c r="E14" s="43"/>
      <c r="F14" s="44"/>
      <c r="G14" s="45"/>
      <c r="H14" s="46"/>
      <c r="J14" s="47" t="s">
        <v>13</v>
      </c>
    </row>
    <row r="15" spans="2:10" x14ac:dyDescent="0.2">
      <c r="B15" s="48"/>
      <c r="D15" s="49"/>
      <c r="E15" s="50"/>
      <c r="F15" s="51"/>
      <c r="G15" s="52" t="s">
        <v>14</v>
      </c>
      <c r="H15" s="53"/>
      <c r="J15" s="54"/>
    </row>
    <row r="16" spans="2:10" ht="15" customHeight="1" x14ac:dyDescent="0.2">
      <c r="B16" s="55" t="s">
        <v>15</v>
      </c>
      <c r="C16" s="56"/>
      <c r="D16" s="57" t="s">
        <v>16</v>
      </c>
      <c r="E16" s="10"/>
      <c r="F16" s="58">
        <f>IF(D16=0,0,5)</f>
        <v>5</v>
      </c>
      <c r="G16" s="59"/>
      <c r="H16" s="60"/>
      <c r="J16" s="61" t="s">
        <v>17</v>
      </c>
    </row>
    <row r="17" spans="2:10" ht="15" customHeight="1" x14ac:dyDescent="0.2">
      <c r="B17" s="62" t="s">
        <v>18</v>
      </c>
      <c r="C17" s="63"/>
      <c r="D17" s="64">
        <v>5</v>
      </c>
      <c r="E17" s="10"/>
      <c r="F17" s="65">
        <f>IF(D17=0,0,5)</f>
        <v>5</v>
      </c>
      <c r="G17" s="66"/>
      <c r="H17" s="67"/>
      <c r="J17" s="68" t="s">
        <v>19</v>
      </c>
    </row>
    <row r="18" spans="2:10" ht="15" customHeight="1" x14ac:dyDescent="0.2">
      <c r="B18" s="69" t="s">
        <v>20</v>
      </c>
      <c r="C18" s="70"/>
      <c r="D18" s="57">
        <v>5</v>
      </c>
      <c r="E18" s="10"/>
      <c r="F18" s="58">
        <f t="shared" ref="F18:F26" si="0">IF(D18=0,0,5)</f>
        <v>5</v>
      </c>
      <c r="G18" s="71"/>
      <c r="H18" s="72"/>
      <c r="J18" s="54" t="s">
        <v>19</v>
      </c>
    </row>
    <row r="19" spans="2:10" ht="15" customHeight="1" x14ac:dyDescent="0.2">
      <c r="B19" s="62" t="s">
        <v>21</v>
      </c>
      <c r="C19" s="63"/>
      <c r="D19" s="64">
        <v>5</v>
      </c>
      <c r="E19" s="10"/>
      <c r="F19" s="65">
        <f t="shared" si="0"/>
        <v>5</v>
      </c>
      <c r="G19" s="66"/>
      <c r="H19" s="67"/>
      <c r="J19" s="68" t="s">
        <v>19</v>
      </c>
    </row>
    <row r="20" spans="2:10" ht="15" customHeight="1" x14ac:dyDescent="0.2">
      <c r="B20" s="69" t="s">
        <v>22</v>
      </c>
      <c r="C20" s="70"/>
      <c r="D20" s="57">
        <v>5</v>
      </c>
      <c r="E20" s="10"/>
      <c r="F20" s="58">
        <f t="shared" si="0"/>
        <v>5</v>
      </c>
      <c r="G20" s="71"/>
      <c r="H20" s="72"/>
      <c r="J20" s="54" t="s">
        <v>19</v>
      </c>
    </row>
    <row r="21" spans="2:10" ht="15" customHeight="1" x14ac:dyDescent="0.2">
      <c r="B21" s="62" t="s">
        <v>23</v>
      </c>
      <c r="C21" s="63"/>
      <c r="D21" s="64">
        <v>5</v>
      </c>
      <c r="E21" s="10"/>
      <c r="F21" s="65">
        <f t="shared" si="0"/>
        <v>5</v>
      </c>
      <c r="G21" s="66"/>
      <c r="H21" s="67"/>
      <c r="J21" s="68" t="s">
        <v>19</v>
      </c>
    </row>
    <row r="22" spans="2:10" ht="15" customHeight="1" x14ac:dyDescent="0.2">
      <c r="B22" s="69" t="s">
        <v>24</v>
      </c>
      <c r="C22" s="70"/>
      <c r="D22" s="57">
        <v>5</v>
      </c>
      <c r="E22" s="10"/>
      <c r="F22" s="58">
        <f t="shared" si="0"/>
        <v>5</v>
      </c>
      <c r="G22" s="71"/>
      <c r="H22" s="72"/>
      <c r="J22" s="54" t="s">
        <v>19</v>
      </c>
    </row>
    <row r="23" spans="2:10" ht="15" customHeight="1" x14ac:dyDescent="0.2">
      <c r="B23" s="62" t="s">
        <v>25</v>
      </c>
      <c r="C23" s="63"/>
      <c r="D23" s="64">
        <v>5</v>
      </c>
      <c r="E23" s="10"/>
      <c r="F23" s="65">
        <f t="shared" si="0"/>
        <v>5</v>
      </c>
      <c r="G23" s="66"/>
      <c r="H23" s="67"/>
      <c r="J23" s="68" t="s">
        <v>19</v>
      </c>
    </row>
    <row r="24" spans="2:10" ht="15" customHeight="1" x14ac:dyDescent="0.2">
      <c r="B24" s="69" t="s">
        <v>26</v>
      </c>
      <c r="C24" s="70"/>
      <c r="D24" s="57">
        <v>5</v>
      </c>
      <c r="E24" s="10"/>
      <c r="F24" s="58">
        <f t="shared" si="0"/>
        <v>5</v>
      </c>
      <c r="G24" s="71"/>
      <c r="H24" s="72"/>
      <c r="J24" s="54" t="s">
        <v>19</v>
      </c>
    </row>
    <row r="25" spans="2:10" ht="15" customHeight="1" x14ac:dyDescent="0.2">
      <c r="B25" s="62" t="s">
        <v>27</v>
      </c>
      <c r="C25" s="63"/>
      <c r="D25" s="64">
        <v>5</v>
      </c>
      <c r="E25" s="10"/>
      <c r="F25" s="65">
        <f>IF(D25=0,0,5)</f>
        <v>5</v>
      </c>
      <c r="G25" s="66"/>
      <c r="H25" s="67"/>
      <c r="J25" s="68" t="s">
        <v>19</v>
      </c>
    </row>
    <row r="26" spans="2:10" ht="15" customHeight="1" x14ac:dyDescent="0.2">
      <c r="B26" s="69" t="s">
        <v>28</v>
      </c>
      <c r="C26" s="70"/>
      <c r="D26" s="57">
        <v>5</v>
      </c>
      <c r="E26" s="10"/>
      <c r="F26" s="58">
        <f t="shared" si="0"/>
        <v>5</v>
      </c>
      <c r="G26" s="71"/>
      <c r="H26" s="72"/>
      <c r="J26" s="54" t="s">
        <v>19</v>
      </c>
    </row>
    <row r="27" spans="2:10" ht="15" customHeight="1" thickBot="1" x14ac:dyDescent="0.25">
      <c r="B27" s="73"/>
      <c r="C27" s="74"/>
      <c r="D27" s="75"/>
      <c r="E27" s="76"/>
      <c r="F27" s="77"/>
      <c r="G27" s="78"/>
      <c r="H27" s="79"/>
      <c r="J27" s="80"/>
    </row>
    <row r="28" spans="2:10" ht="13.5" customHeight="1" thickTop="1" thickBot="1" x14ac:dyDescent="0.25">
      <c r="B28" s="81"/>
      <c r="C28" s="8" t="s">
        <v>29</v>
      </c>
      <c r="D28" s="82">
        <f>SUMIF(D16:D27,"&gt;0",D16:D27)</f>
        <v>50</v>
      </c>
      <c r="E28" s="83" t="s">
        <v>30</v>
      </c>
      <c r="F28" s="84">
        <f>SUM(F16:F27)</f>
        <v>55</v>
      </c>
      <c r="G28" s="85"/>
      <c r="H28" s="86"/>
      <c r="I28" s="29"/>
    </row>
    <row r="29" spans="2:10" ht="14" thickBot="1" x14ac:dyDescent="0.25">
      <c r="B29" s="87"/>
      <c r="C29" s="88" t="s">
        <v>31</v>
      </c>
      <c r="D29" s="89">
        <f>IF(F28=0, 0, (D28/F28))</f>
        <v>0.90909090909090906</v>
      </c>
      <c r="E29" s="83"/>
      <c r="F29" s="83"/>
      <c r="G29" s="90"/>
      <c r="H29" s="91"/>
    </row>
    <row r="30" spans="2:10" ht="16" thickBot="1" x14ac:dyDescent="0.25">
      <c r="B30" s="22"/>
    </row>
    <row r="31" spans="2:10" ht="14" thickBot="1" x14ac:dyDescent="0.25">
      <c r="B31" s="23" t="s">
        <v>32</v>
      </c>
      <c r="C31" s="24"/>
      <c r="D31" s="25"/>
      <c r="E31" s="26"/>
      <c r="F31" s="27"/>
      <c r="G31" s="25" t="s">
        <v>9</v>
      </c>
      <c r="H31" s="28"/>
    </row>
    <row r="32" spans="2:10" x14ac:dyDescent="0.2">
      <c r="B32" s="30"/>
      <c r="C32" s="31"/>
      <c r="D32" s="32" t="s">
        <v>10</v>
      </c>
      <c r="E32" s="33"/>
      <c r="F32" s="34" t="s">
        <v>11</v>
      </c>
      <c r="G32" s="35" t="s">
        <v>12</v>
      </c>
      <c r="H32" s="36"/>
    </row>
    <row r="33" spans="2:10" ht="14" thickBot="1" x14ac:dyDescent="0.25">
      <c r="B33" s="30"/>
      <c r="C33" s="31"/>
      <c r="D33" s="37"/>
      <c r="E33" s="33"/>
      <c r="F33" s="38"/>
      <c r="G33" s="39"/>
      <c r="H33" s="40"/>
    </row>
    <row r="34" spans="2:10" ht="14" thickBot="1" x14ac:dyDescent="0.25">
      <c r="B34" s="30"/>
      <c r="C34" s="31"/>
      <c r="D34" s="42"/>
      <c r="E34" s="43"/>
      <c r="F34" s="44"/>
      <c r="G34" s="45"/>
      <c r="H34" s="46"/>
      <c r="J34" s="47" t="s">
        <v>13</v>
      </c>
    </row>
    <row r="35" spans="2:10" x14ac:dyDescent="0.2">
      <c r="B35" s="48"/>
      <c r="D35" s="49"/>
      <c r="E35" s="50"/>
      <c r="F35" s="51"/>
      <c r="G35" s="52" t="s">
        <v>14</v>
      </c>
      <c r="H35" s="53"/>
      <c r="J35" s="54"/>
    </row>
    <row r="36" spans="2:10" ht="15" customHeight="1" x14ac:dyDescent="0.2">
      <c r="B36" s="55" t="s">
        <v>33</v>
      </c>
      <c r="C36" s="56"/>
      <c r="D36" s="57">
        <v>5</v>
      </c>
      <c r="E36" s="10"/>
      <c r="F36" s="58">
        <f t="shared" ref="F36:F40" si="1">IF(D36=0,0,5)</f>
        <v>5</v>
      </c>
      <c r="G36" s="59"/>
      <c r="H36" s="60"/>
      <c r="J36" s="61" t="s">
        <v>19</v>
      </c>
    </row>
    <row r="37" spans="2:10" ht="15" customHeight="1" x14ac:dyDescent="0.2">
      <c r="B37" s="62" t="s">
        <v>34</v>
      </c>
      <c r="C37" s="63"/>
      <c r="D37" s="64">
        <v>5</v>
      </c>
      <c r="E37" s="10"/>
      <c r="F37" s="65">
        <f t="shared" si="1"/>
        <v>5</v>
      </c>
      <c r="G37" s="66"/>
      <c r="H37" s="67"/>
      <c r="J37" s="68" t="s">
        <v>19</v>
      </c>
    </row>
    <row r="38" spans="2:10" ht="15" customHeight="1" x14ac:dyDescent="0.2">
      <c r="B38" s="69" t="s">
        <v>35</v>
      </c>
      <c r="C38" s="70"/>
      <c r="D38" s="57">
        <v>5</v>
      </c>
      <c r="E38" s="10"/>
      <c r="F38" s="58">
        <f t="shared" si="1"/>
        <v>5</v>
      </c>
      <c r="G38" s="71"/>
      <c r="H38" s="72"/>
      <c r="J38" s="54" t="s">
        <v>19</v>
      </c>
    </row>
    <row r="39" spans="2:10" ht="15" customHeight="1" x14ac:dyDescent="0.2">
      <c r="B39" s="62" t="s">
        <v>36</v>
      </c>
      <c r="C39" s="63"/>
      <c r="D39" s="64">
        <v>5</v>
      </c>
      <c r="E39" s="10"/>
      <c r="F39" s="65">
        <f t="shared" si="1"/>
        <v>5</v>
      </c>
      <c r="G39" s="66"/>
      <c r="H39" s="67"/>
      <c r="J39" s="68" t="s">
        <v>19</v>
      </c>
    </row>
    <row r="40" spans="2:10" ht="15" customHeight="1" x14ac:dyDescent="0.2">
      <c r="B40" s="69" t="s">
        <v>37</v>
      </c>
      <c r="C40" s="70"/>
      <c r="D40" s="57">
        <v>5</v>
      </c>
      <c r="E40" s="10"/>
      <c r="F40" s="58">
        <f t="shared" si="1"/>
        <v>5</v>
      </c>
      <c r="G40" s="71"/>
      <c r="H40" s="72"/>
      <c r="J40" s="54" t="s">
        <v>19</v>
      </c>
    </row>
    <row r="41" spans="2:10" ht="15" customHeight="1" thickBot="1" x14ac:dyDescent="0.25">
      <c r="B41" s="92"/>
      <c r="C41" s="93"/>
      <c r="D41" s="75"/>
      <c r="E41" s="76"/>
      <c r="F41" s="77"/>
      <c r="G41" s="78"/>
      <c r="H41" s="79"/>
      <c r="J41" s="80"/>
    </row>
    <row r="42" spans="2:10" ht="13.5" customHeight="1" thickTop="1" thickBot="1" x14ac:dyDescent="0.25">
      <c r="B42" s="81"/>
      <c r="C42" s="8" t="s">
        <v>29</v>
      </c>
      <c r="D42" s="82">
        <f>SUMIF(D36:D41,"&gt;0",D36:D41)</f>
        <v>25</v>
      </c>
      <c r="E42" s="83" t="s">
        <v>30</v>
      </c>
      <c r="F42" s="84">
        <f>SUM(F36:F41)</f>
        <v>25</v>
      </c>
      <c r="G42" s="85"/>
      <c r="H42" s="86"/>
      <c r="I42" s="29"/>
    </row>
    <row r="43" spans="2:10" ht="14" thickBot="1" x14ac:dyDescent="0.25">
      <c r="B43" s="87"/>
      <c r="C43" s="88" t="s">
        <v>31</v>
      </c>
      <c r="D43" s="89">
        <f>IF(F42=0, 0, (D42/F42))</f>
        <v>1</v>
      </c>
      <c r="E43" s="83"/>
      <c r="F43" s="83"/>
      <c r="G43" s="90"/>
      <c r="H43" s="91"/>
    </row>
    <row r="44" spans="2:10" ht="16" thickBot="1" x14ac:dyDescent="0.25">
      <c r="B44" s="22"/>
    </row>
    <row r="45" spans="2:10" ht="16.5" customHeight="1" thickBot="1" x14ac:dyDescent="0.25">
      <c r="B45" s="23" t="s">
        <v>38</v>
      </c>
      <c r="C45" s="24"/>
      <c r="D45" s="25"/>
      <c r="E45" s="26"/>
      <c r="F45" s="27"/>
      <c r="G45" s="25" t="s">
        <v>9</v>
      </c>
      <c r="H45" s="28"/>
    </row>
    <row r="46" spans="2:10" x14ac:dyDescent="0.2">
      <c r="B46" s="30"/>
      <c r="C46" s="31"/>
      <c r="D46" s="32" t="s">
        <v>10</v>
      </c>
      <c r="E46" s="33"/>
      <c r="F46" s="34" t="s">
        <v>11</v>
      </c>
      <c r="G46" s="35" t="s">
        <v>12</v>
      </c>
      <c r="H46" s="36"/>
    </row>
    <row r="47" spans="2:10" ht="14" thickBot="1" x14ac:dyDescent="0.25">
      <c r="B47" s="30"/>
      <c r="C47" s="31"/>
      <c r="D47" s="37"/>
      <c r="E47" s="33"/>
      <c r="F47" s="38"/>
      <c r="G47" s="39"/>
      <c r="H47" s="40"/>
    </row>
    <row r="48" spans="2:10" ht="14" thickBot="1" x14ac:dyDescent="0.25">
      <c r="B48" s="30"/>
      <c r="C48" s="31"/>
      <c r="D48" s="42"/>
      <c r="E48" s="43"/>
      <c r="F48" s="44"/>
      <c r="G48" s="45"/>
      <c r="H48" s="46"/>
      <c r="J48" s="47" t="s">
        <v>13</v>
      </c>
    </row>
    <row r="49" spans="2:10" x14ac:dyDescent="0.2">
      <c r="B49" s="48"/>
      <c r="D49" s="49"/>
      <c r="E49" s="50"/>
      <c r="F49" s="51"/>
      <c r="G49" s="52" t="s">
        <v>14</v>
      </c>
      <c r="H49" s="53"/>
      <c r="J49" s="54"/>
    </row>
    <row r="50" spans="2:10" ht="15" customHeight="1" x14ac:dyDescent="0.2">
      <c r="B50" s="55" t="s">
        <v>39</v>
      </c>
      <c r="C50" s="56"/>
      <c r="D50" s="57">
        <v>5</v>
      </c>
      <c r="E50" s="10"/>
      <c r="F50" s="58">
        <f t="shared" ref="F50:F54" si="2">IF(D50=0,0,5)</f>
        <v>5</v>
      </c>
      <c r="G50" s="59"/>
      <c r="H50" s="60"/>
      <c r="J50" s="61" t="s">
        <v>19</v>
      </c>
    </row>
    <row r="51" spans="2:10" ht="15" customHeight="1" x14ac:dyDescent="0.2">
      <c r="B51" s="62" t="s">
        <v>40</v>
      </c>
      <c r="C51" s="63"/>
      <c r="D51" s="64">
        <v>5</v>
      </c>
      <c r="E51" s="10"/>
      <c r="F51" s="65">
        <f t="shared" si="2"/>
        <v>5</v>
      </c>
      <c r="G51" s="66"/>
      <c r="H51" s="67"/>
      <c r="J51" s="68" t="s">
        <v>19</v>
      </c>
    </row>
    <row r="52" spans="2:10" ht="15" customHeight="1" x14ac:dyDescent="0.2">
      <c r="B52" s="69" t="s">
        <v>41</v>
      </c>
      <c r="C52" s="70"/>
      <c r="D52" s="57">
        <v>5</v>
      </c>
      <c r="E52" s="10"/>
      <c r="F52" s="58">
        <f t="shared" si="2"/>
        <v>5</v>
      </c>
      <c r="G52" s="71"/>
      <c r="H52" s="72"/>
      <c r="J52" s="54" t="s">
        <v>19</v>
      </c>
    </row>
    <row r="53" spans="2:10" ht="15" customHeight="1" x14ac:dyDescent="0.2">
      <c r="B53" s="62" t="s">
        <v>42</v>
      </c>
      <c r="C53" s="63"/>
      <c r="D53" s="64">
        <v>5</v>
      </c>
      <c r="E53" s="10"/>
      <c r="F53" s="65">
        <f t="shared" si="2"/>
        <v>5</v>
      </c>
      <c r="G53" s="66"/>
      <c r="H53" s="67"/>
      <c r="J53" s="68" t="s">
        <v>19</v>
      </c>
    </row>
    <row r="54" spans="2:10" ht="15" customHeight="1" x14ac:dyDescent="0.2">
      <c r="B54" s="69" t="s">
        <v>43</v>
      </c>
      <c r="C54" s="70"/>
      <c r="D54" s="57">
        <v>5</v>
      </c>
      <c r="E54" s="10"/>
      <c r="F54" s="58">
        <f t="shared" si="2"/>
        <v>5</v>
      </c>
      <c r="G54" s="71"/>
      <c r="H54" s="72"/>
      <c r="J54" s="54" t="s">
        <v>19</v>
      </c>
    </row>
    <row r="55" spans="2:10" ht="15" customHeight="1" thickBot="1" x14ac:dyDescent="0.25">
      <c r="B55" s="92"/>
      <c r="C55" s="93"/>
      <c r="D55" s="75"/>
      <c r="E55" s="76"/>
      <c r="F55" s="77"/>
      <c r="G55" s="78"/>
      <c r="H55" s="79"/>
      <c r="J55" s="80"/>
    </row>
    <row r="56" spans="2:10" ht="13.5" customHeight="1" thickTop="1" thickBot="1" x14ac:dyDescent="0.25">
      <c r="B56" s="81"/>
      <c r="C56" s="8" t="s">
        <v>29</v>
      </c>
      <c r="D56" s="82">
        <f>SUMIF(D50:D55,"&gt;0",D50:D55)</f>
        <v>25</v>
      </c>
      <c r="E56" s="83" t="s">
        <v>30</v>
      </c>
      <c r="F56" s="84">
        <f>SUM(F50:F55)</f>
        <v>25</v>
      </c>
      <c r="G56" s="85"/>
      <c r="H56" s="86"/>
      <c r="I56" s="29"/>
    </row>
    <row r="57" spans="2:10" ht="14" thickBot="1" x14ac:dyDescent="0.25">
      <c r="B57" s="87"/>
      <c r="C57" s="88" t="s">
        <v>31</v>
      </c>
      <c r="D57" s="89">
        <f>IF(F56=0, 0, (D56/F56))</f>
        <v>1</v>
      </c>
      <c r="E57" s="83"/>
      <c r="F57" s="83"/>
      <c r="G57" s="90"/>
      <c r="H57" s="91"/>
    </row>
    <row r="58" spans="2:10" ht="16" thickBot="1" x14ac:dyDescent="0.25">
      <c r="B58" s="22"/>
    </row>
    <row r="59" spans="2:10" ht="16.5" customHeight="1" thickBot="1" x14ac:dyDescent="0.25">
      <c r="B59" s="23" t="s">
        <v>44</v>
      </c>
      <c r="C59" s="24"/>
      <c r="D59" s="25"/>
      <c r="E59" s="26"/>
      <c r="F59" s="27"/>
      <c r="G59" s="25" t="s">
        <v>9</v>
      </c>
      <c r="H59" s="28"/>
    </row>
    <row r="60" spans="2:10" x14ac:dyDescent="0.2">
      <c r="B60" s="30"/>
      <c r="C60" s="31"/>
      <c r="D60" s="32" t="s">
        <v>10</v>
      </c>
      <c r="E60" s="33"/>
      <c r="F60" s="34" t="s">
        <v>11</v>
      </c>
      <c r="G60" s="35" t="s">
        <v>12</v>
      </c>
      <c r="H60" s="36"/>
    </row>
    <row r="61" spans="2:10" ht="14" thickBot="1" x14ac:dyDescent="0.25">
      <c r="B61" s="30"/>
      <c r="C61" s="31"/>
      <c r="D61" s="37"/>
      <c r="E61" s="33"/>
      <c r="F61" s="38"/>
      <c r="G61" s="39"/>
      <c r="H61" s="40"/>
    </row>
    <row r="62" spans="2:10" ht="14" thickBot="1" x14ac:dyDescent="0.25">
      <c r="B62" s="30"/>
      <c r="C62" s="31"/>
      <c r="D62" s="42"/>
      <c r="E62" s="43"/>
      <c r="F62" s="44"/>
      <c r="G62" s="45"/>
      <c r="H62" s="46"/>
      <c r="J62" s="47" t="s">
        <v>13</v>
      </c>
    </row>
    <row r="63" spans="2:10" x14ac:dyDescent="0.2">
      <c r="B63" s="94" t="s">
        <v>45</v>
      </c>
      <c r="D63" s="49"/>
      <c r="E63" s="50"/>
      <c r="F63" s="51"/>
      <c r="G63" s="52" t="s">
        <v>14</v>
      </c>
      <c r="H63" s="53"/>
      <c r="J63" s="54"/>
    </row>
    <row r="64" spans="2:10" ht="15" customHeight="1" x14ac:dyDescent="0.2">
      <c r="B64" s="55" t="s">
        <v>46</v>
      </c>
      <c r="C64" s="56"/>
      <c r="D64" s="57">
        <v>5</v>
      </c>
      <c r="E64" s="10"/>
      <c r="F64" s="58">
        <f>IF(D64=0,0,5)</f>
        <v>5</v>
      </c>
      <c r="G64" s="59"/>
      <c r="H64" s="60"/>
      <c r="J64" s="61" t="s">
        <v>19</v>
      </c>
    </row>
    <row r="65" spans="2:10" ht="15" customHeight="1" x14ac:dyDescent="0.2">
      <c r="B65" s="62" t="s">
        <v>47</v>
      </c>
      <c r="C65" s="63"/>
      <c r="D65" s="64">
        <v>5</v>
      </c>
      <c r="E65" s="10"/>
      <c r="F65" s="65">
        <f>IF(D65=0,0,5)</f>
        <v>5</v>
      </c>
      <c r="G65" s="66"/>
      <c r="H65" s="67"/>
      <c r="J65" s="68" t="s">
        <v>19</v>
      </c>
    </row>
    <row r="66" spans="2:10" ht="15" customHeight="1" x14ac:dyDescent="0.2">
      <c r="B66" s="69" t="s">
        <v>48</v>
      </c>
      <c r="C66" s="70"/>
      <c r="D66" s="57">
        <v>5</v>
      </c>
      <c r="E66" s="10"/>
      <c r="F66" s="58">
        <f>IF(D66=0,0,5)</f>
        <v>5</v>
      </c>
      <c r="G66" s="71"/>
      <c r="H66" s="72"/>
      <c r="J66" s="54" t="s">
        <v>19</v>
      </c>
    </row>
    <row r="67" spans="2:10" ht="15" customHeight="1" x14ac:dyDescent="0.2">
      <c r="B67" s="62" t="s">
        <v>49</v>
      </c>
      <c r="C67" s="63"/>
      <c r="D67" s="64">
        <v>5</v>
      </c>
      <c r="E67" s="10"/>
      <c r="F67" s="64">
        <f>IF(D67=0,0,5)</f>
        <v>5</v>
      </c>
      <c r="G67" s="95"/>
      <c r="H67" s="96"/>
      <c r="J67" s="68" t="s">
        <v>19</v>
      </c>
    </row>
    <row r="68" spans="2:10" ht="15" customHeight="1" thickBot="1" x14ac:dyDescent="0.25">
      <c r="B68" s="97"/>
      <c r="C68" s="98"/>
      <c r="D68" s="99"/>
      <c r="E68" s="76"/>
      <c r="F68" s="99"/>
      <c r="G68" s="100"/>
      <c r="H68" s="101"/>
      <c r="J68" s="102"/>
    </row>
    <row r="69" spans="2:10" ht="13.5" customHeight="1" thickTop="1" thickBot="1" x14ac:dyDescent="0.25">
      <c r="B69" s="81"/>
      <c r="C69" s="8" t="s">
        <v>29</v>
      </c>
      <c r="D69" s="82">
        <f>SUMIF(D64:D68,"&gt;0",D64:D68)</f>
        <v>20</v>
      </c>
      <c r="E69" s="83" t="s">
        <v>30</v>
      </c>
      <c r="F69" s="84">
        <f>SUM(F64:F68)</f>
        <v>20</v>
      </c>
      <c r="G69" s="85"/>
      <c r="H69" s="86"/>
      <c r="I69" s="29"/>
    </row>
    <row r="70" spans="2:10" ht="14" thickBot="1" x14ac:dyDescent="0.25">
      <c r="B70" s="87"/>
      <c r="C70" s="88" t="s">
        <v>31</v>
      </c>
      <c r="D70" s="89">
        <f>IF(F69=0, 0, (D69/F69))</f>
        <v>1</v>
      </c>
      <c r="E70" s="83"/>
      <c r="F70" s="83"/>
      <c r="G70" s="90"/>
      <c r="H70" s="91"/>
    </row>
    <row r="71" spans="2:10" ht="16" thickBot="1" x14ac:dyDescent="0.25">
      <c r="B71" s="22"/>
    </row>
    <row r="72" spans="2:10" ht="16.5" customHeight="1" thickBot="1" x14ac:dyDescent="0.25">
      <c r="B72" s="23" t="s">
        <v>50</v>
      </c>
      <c r="C72" s="24"/>
      <c r="D72" s="103"/>
      <c r="E72" s="104"/>
      <c r="F72" s="105"/>
      <c r="G72" s="106" t="s">
        <v>9</v>
      </c>
      <c r="H72" s="107"/>
    </row>
    <row r="73" spans="2:10" x14ac:dyDescent="0.2">
      <c r="B73" s="30"/>
      <c r="C73" s="31"/>
      <c r="D73" s="32" t="s">
        <v>10</v>
      </c>
      <c r="E73" s="33"/>
      <c r="F73" s="34" t="s">
        <v>11</v>
      </c>
      <c r="G73" s="35" t="s">
        <v>12</v>
      </c>
      <c r="H73" s="36"/>
    </row>
    <row r="74" spans="2:10" ht="14" thickBot="1" x14ac:dyDescent="0.25">
      <c r="B74" s="30"/>
      <c r="C74" s="31"/>
      <c r="D74" s="37"/>
      <c r="E74" s="33"/>
      <c r="F74" s="38"/>
      <c r="G74" s="39"/>
      <c r="H74" s="40"/>
    </row>
    <row r="75" spans="2:10" ht="14" thickBot="1" x14ac:dyDescent="0.25">
      <c r="B75" s="30"/>
      <c r="C75" s="31"/>
      <c r="D75" s="42"/>
      <c r="E75" s="43"/>
      <c r="F75" s="44"/>
      <c r="G75" s="45"/>
      <c r="H75" s="46"/>
      <c r="I75" s="108"/>
      <c r="J75" s="47" t="s">
        <v>13</v>
      </c>
    </row>
    <row r="76" spans="2:10" x14ac:dyDescent="0.2">
      <c r="B76" s="48"/>
      <c r="E76" s="10"/>
      <c r="G76" s="52" t="s">
        <v>14</v>
      </c>
      <c r="H76" s="86"/>
      <c r="J76" s="54"/>
    </row>
    <row r="77" spans="2:10" ht="15" x14ac:dyDescent="0.2">
      <c r="B77" s="55" t="s">
        <v>51</v>
      </c>
      <c r="C77" s="56"/>
      <c r="D77" s="57">
        <v>5</v>
      </c>
      <c r="E77" s="10"/>
      <c r="F77" s="57">
        <f t="shared" ref="F77:F83" si="3">IF(D77=0,0,5)</f>
        <v>5</v>
      </c>
      <c r="G77" s="109"/>
      <c r="H77" s="110"/>
      <c r="J77" s="61" t="s">
        <v>19</v>
      </c>
    </row>
    <row r="78" spans="2:10" ht="15" x14ac:dyDescent="0.2">
      <c r="B78" s="62" t="s">
        <v>52</v>
      </c>
      <c r="C78" s="63"/>
      <c r="D78" s="64">
        <v>5</v>
      </c>
      <c r="E78" s="10"/>
      <c r="F78" s="64">
        <f t="shared" si="3"/>
        <v>5</v>
      </c>
      <c r="G78" s="95"/>
      <c r="H78" s="96"/>
      <c r="J78" s="68" t="s">
        <v>19</v>
      </c>
    </row>
    <row r="79" spans="2:10" ht="15" x14ac:dyDescent="0.2">
      <c r="B79" s="69" t="s">
        <v>53</v>
      </c>
      <c r="C79" s="70"/>
      <c r="D79" s="57">
        <v>5</v>
      </c>
      <c r="E79" s="10"/>
      <c r="F79" s="57">
        <f t="shared" si="3"/>
        <v>5</v>
      </c>
      <c r="G79" s="111"/>
      <c r="H79" s="112"/>
      <c r="J79" s="54" t="s">
        <v>19</v>
      </c>
    </row>
    <row r="80" spans="2:10" ht="15" x14ac:dyDescent="0.2">
      <c r="B80" s="62" t="s">
        <v>54</v>
      </c>
      <c r="C80" s="63"/>
      <c r="D80" s="64">
        <v>5</v>
      </c>
      <c r="E80" s="10"/>
      <c r="F80" s="64">
        <f t="shared" si="3"/>
        <v>5</v>
      </c>
      <c r="G80" s="95"/>
      <c r="H80" s="96"/>
      <c r="J80" s="68" t="s">
        <v>19</v>
      </c>
    </row>
    <row r="81" spans="2:11" ht="15" customHeight="1" x14ac:dyDescent="0.2">
      <c r="B81" s="69" t="s">
        <v>55</v>
      </c>
      <c r="C81" s="70"/>
      <c r="D81" s="57">
        <v>5</v>
      </c>
      <c r="E81" s="10"/>
      <c r="F81" s="57">
        <f t="shared" si="3"/>
        <v>5</v>
      </c>
      <c r="G81" s="113"/>
      <c r="H81" s="114"/>
      <c r="J81" s="54" t="s">
        <v>19</v>
      </c>
    </row>
    <row r="82" spans="2:11" ht="15" x14ac:dyDescent="0.2">
      <c r="B82" s="62" t="s">
        <v>56</v>
      </c>
      <c r="C82" s="63"/>
      <c r="D82" s="64">
        <v>5</v>
      </c>
      <c r="E82" s="10"/>
      <c r="F82" s="64">
        <f t="shared" si="3"/>
        <v>5</v>
      </c>
      <c r="G82" s="115"/>
      <c r="H82" s="116"/>
      <c r="J82" s="68" t="s">
        <v>17</v>
      </c>
    </row>
    <row r="83" spans="2:11" ht="15.5" customHeight="1" x14ac:dyDescent="0.2">
      <c r="B83" s="69" t="s">
        <v>57</v>
      </c>
      <c r="C83" s="70"/>
      <c r="D83" s="57">
        <v>5</v>
      </c>
      <c r="E83" s="10"/>
      <c r="F83" s="57">
        <f t="shared" si="3"/>
        <v>5</v>
      </c>
      <c r="G83" s="113"/>
      <c r="H83" s="114"/>
      <c r="J83" s="54" t="s">
        <v>19</v>
      </c>
    </row>
    <row r="84" spans="2:11" ht="16" thickBot="1" x14ac:dyDescent="0.25">
      <c r="B84" s="92"/>
      <c r="C84" s="93"/>
      <c r="D84" s="75"/>
      <c r="E84" s="76"/>
      <c r="F84" s="75"/>
      <c r="G84" s="117"/>
      <c r="H84" s="118"/>
      <c r="I84" s="29"/>
      <c r="J84" s="80"/>
    </row>
    <row r="85" spans="2:11" ht="13.5" customHeight="1" thickTop="1" thickBot="1" x14ac:dyDescent="0.25">
      <c r="B85" s="81"/>
      <c r="C85" s="8" t="s">
        <v>29</v>
      </c>
      <c r="D85" s="82">
        <f>SUMIF(D77:D84,"&gt;0",D77:D84)</f>
        <v>35</v>
      </c>
      <c r="E85" s="83" t="s">
        <v>30</v>
      </c>
      <c r="F85" s="82">
        <f>SUM(F77:F84)</f>
        <v>35</v>
      </c>
      <c r="G85" s="85"/>
      <c r="H85" s="86"/>
    </row>
    <row r="86" spans="2:11" ht="14" thickBot="1" x14ac:dyDescent="0.25">
      <c r="B86" s="87"/>
      <c r="C86" s="88" t="s">
        <v>31</v>
      </c>
      <c r="D86" s="89">
        <f>IF(F85=0, 0, (D85/F85))</f>
        <v>1</v>
      </c>
      <c r="E86" s="83"/>
      <c r="F86" s="83"/>
      <c r="G86" s="90"/>
      <c r="H86" s="91"/>
    </row>
    <row r="87" spans="2:11" ht="14" thickBot="1" x14ac:dyDescent="0.25">
      <c r="B87" s="119"/>
      <c r="D87" s="120"/>
      <c r="E87" s="10"/>
    </row>
    <row r="88" spans="2:11" ht="14" thickBot="1" x14ac:dyDescent="0.25">
      <c r="B88" s="23" t="s">
        <v>58</v>
      </c>
      <c r="C88" s="24"/>
      <c r="D88" s="121"/>
      <c r="E88" s="122"/>
      <c r="F88" s="123"/>
      <c r="G88" s="121" t="s">
        <v>9</v>
      </c>
      <c r="H88" s="124"/>
      <c r="I88" s="29"/>
    </row>
    <row r="89" spans="2:11" x14ac:dyDescent="0.2">
      <c r="B89" s="30"/>
      <c r="C89" s="31"/>
      <c r="D89" s="32" t="s">
        <v>10</v>
      </c>
      <c r="E89" s="33"/>
      <c r="F89" s="34" t="s">
        <v>11</v>
      </c>
      <c r="G89" s="35" t="s">
        <v>12</v>
      </c>
      <c r="H89" s="36"/>
      <c r="I89" s="29"/>
    </row>
    <row r="90" spans="2:11" ht="14" thickBot="1" x14ac:dyDescent="0.25">
      <c r="B90" s="30"/>
      <c r="C90" s="31"/>
      <c r="D90" s="37"/>
      <c r="E90" s="33"/>
      <c r="F90" s="38"/>
      <c r="G90" s="39"/>
      <c r="H90" s="40"/>
    </row>
    <row r="91" spans="2:11" ht="14" thickBot="1" x14ac:dyDescent="0.25">
      <c r="B91" s="30"/>
      <c r="C91" s="31"/>
      <c r="D91" s="42"/>
      <c r="E91" s="43"/>
      <c r="F91" s="44"/>
      <c r="G91" s="45"/>
      <c r="H91" s="46"/>
      <c r="I91" s="108"/>
      <c r="J91" s="47" t="s">
        <v>13</v>
      </c>
    </row>
    <row r="92" spans="2:11" x14ac:dyDescent="0.2">
      <c r="B92" s="48"/>
      <c r="E92" s="10"/>
      <c r="G92" s="125" t="s">
        <v>14</v>
      </c>
      <c r="H92" s="126"/>
      <c r="J92" s="54"/>
    </row>
    <row r="93" spans="2:11" ht="15" x14ac:dyDescent="0.2">
      <c r="B93" s="127" t="s">
        <v>59</v>
      </c>
      <c r="C93" s="128"/>
      <c r="D93" s="57">
        <v>5</v>
      </c>
      <c r="E93" s="10"/>
      <c r="F93" s="57">
        <f>IF(D93=0,0,5)</f>
        <v>5</v>
      </c>
      <c r="G93" s="109"/>
      <c r="H93" s="110"/>
      <c r="J93" s="129" t="s">
        <v>19</v>
      </c>
      <c r="K93" s="130"/>
    </row>
    <row r="94" spans="2:11" ht="15" x14ac:dyDescent="0.2">
      <c r="B94" s="131" t="s">
        <v>60</v>
      </c>
      <c r="C94" s="132"/>
      <c r="D94" s="64">
        <v>5</v>
      </c>
      <c r="E94" s="10"/>
      <c r="F94" s="64">
        <f t="shared" ref="F94:F97" si="4">IF(D94=0,0,5)</f>
        <v>5</v>
      </c>
      <c r="G94" s="95"/>
      <c r="H94" s="96"/>
      <c r="J94" s="68" t="s">
        <v>19</v>
      </c>
    </row>
    <row r="95" spans="2:11" ht="15" x14ac:dyDescent="0.2">
      <c r="B95" s="133" t="s">
        <v>61</v>
      </c>
      <c r="C95" s="134"/>
      <c r="D95" s="57">
        <v>5</v>
      </c>
      <c r="E95" s="10"/>
      <c r="F95" s="57">
        <f t="shared" si="4"/>
        <v>5</v>
      </c>
      <c r="G95" s="111"/>
      <c r="H95" s="112"/>
      <c r="J95" s="54" t="s">
        <v>19</v>
      </c>
    </row>
    <row r="96" spans="2:11" ht="15" x14ac:dyDescent="0.2">
      <c r="B96" s="131" t="s">
        <v>62</v>
      </c>
      <c r="C96" s="132"/>
      <c r="D96" s="64">
        <v>5</v>
      </c>
      <c r="E96" s="10"/>
      <c r="F96" s="64">
        <f t="shared" si="4"/>
        <v>5</v>
      </c>
      <c r="G96" s="95"/>
      <c r="H96" s="96"/>
      <c r="J96" s="68" t="s">
        <v>19</v>
      </c>
    </row>
    <row r="97" spans="2:10" ht="15" x14ac:dyDescent="0.2">
      <c r="B97" s="133" t="s">
        <v>63</v>
      </c>
      <c r="C97" s="134"/>
      <c r="D97" s="57">
        <v>5</v>
      </c>
      <c r="E97" s="10"/>
      <c r="F97" s="57">
        <f t="shared" si="4"/>
        <v>5</v>
      </c>
      <c r="G97" s="111"/>
      <c r="H97" s="112"/>
      <c r="J97" s="54" t="s">
        <v>19</v>
      </c>
    </row>
    <row r="98" spans="2:10" ht="16" thickBot="1" x14ac:dyDescent="0.25">
      <c r="B98" s="73"/>
      <c r="C98" s="74"/>
      <c r="D98" s="75"/>
      <c r="E98" s="76"/>
      <c r="F98" s="75"/>
      <c r="G98" s="135"/>
      <c r="H98" s="136"/>
      <c r="I98" s="29"/>
      <c r="J98" s="80"/>
    </row>
    <row r="99" spans="2:10" ht="15" thickTop="1" thickBot="1" x14ac:dyDescent="0.25">
      <c r="B99" s="81"/>
      <c r="C99" s="8" t="s">
        <v>29</v>
      </c>
      <c r="D99" s="82">
        <f>SUMIF(D93:D98,"&gt;0",D93:D98)</f>
        <v>25</v>
      </c>
      <c r="E99" s="83" t="s">
        <v>30</v>
      </c>
      <c r="F99" s="82">
        <f>SUM(F93:F98)</f>
        <v>25</v>
      </c>
      <c r="G99" s="85"/>
      <c r="H99" s="86"/>
      <c r="I99" s="29"/>
    </row>
    <row r="100" spans="2:10" ht="14" thickBot="1" x14ac:dyDescent="0.25">
      <c r="B100" s="87"/>
      <c r="C100" s="88" t="s">
        <v>31</v>
      </c>
      <c r="D100" s="89">
        <f>IF(F99=0, 0, (D99/F99))</f>
        <v>1</v>
      </c>
      <c r="E100" s="83"/>
      <c r="F100" s="83"/>
      <c r="G100" s="90"/>
      <c r="H100" s="91"/>
    </row>
    <row r="101" spans="2:10" ht="14" thickBot="1" x14ac:dyDescent="0.25"/>
    <row r="102" spans="2:10" ht="16.5" customHeight="1" thickBot="1" x14ac:dyDescent="0.25">
      <c r="B102" s="23" t="s">
        <v>64</v>
      </c>
      <c r="C102" s="24"/>
      <c r="D102" s="103" t="s">
        <v>65</v>
      </c>
      <c r="E102" s="104"/>
      <c r="F102" s="105"/>
      <c r="G102" s="106" t="s">
        <v>9</v>
      </c>
      <c r="H102" s="107"/>
    </row>
    <row r="103" spans="2:10" x14ac:dyDescent="0.2">
      <c r="B103" s="30"/>
      <c r="C103" s="31"/>
      <c r="D103" s="32" t="s">
        <v>10</v>
      </c>
      <c r="E103" s="33"/>
      <c r="F103" s="34" t="s">
        <v>11</v>
      </c>
      <c r="G103" s="35" t="s">
        <v>12</v>
      </c>
      <c r="H103" s="36"/>
    </row>
    <row r="104" spans="2:10" ht="14" thickBot="1" x14ac:dyDescent="0.25">
      <c r="B104" s="30"/>
      <c r="C104" s="31"/>
      <c r="D104" s="37"/>
      <c r="E104" s="33"/>
      <c r="F104" s="38"/>
      <c r="G104" s="39"/>
      <c r="H104" s="40"/>
    </row>
    <row r="105" spans="2:10" ht="14" thickBot="1" x14ac:dyDescent="0.25">
      <c r="B105" s="30"/>
      <c r="C105" s="31"/>
      <c r="D105" s="42"/>
      <c r="E105" s="43"/>
      <c r="F105" s="44"/>
      <c r="G105" s="45"/>
      <c r="H105" s="46"/>
      <c r="J105" s="47" t="s">
        <v>13</v>
      </c>
    </row>
    <row r="106" spans="2:10" x14ac:dyDescent="0.2">
      <c r="B106" s="48"/>
      <c r="E106" s="10"/>
      <c r="G106" s="52" t="s">
        <v>14</v>
      </c>
      <c r="H106" s="86"/>
      <c r="J106" s="54"/>
    </row>
    <row r="107" spans="2:10" ht="15" x14ac:dyDescent="0.2">
      <c r="B107" s="55" t="s">
        <v>66</v>
      </c>
      <c r="C107" s="56"/>
      <c r="D107" s="57">
        <v>5</v>
      </c>
      <c r="E107" s="10"/>
      <c r="F107" s="57">
        <f>IF(D107=0,0,5)</f>
        <v>5</v>
      </c>
      <c r="G107" s="137"/>
      <c r="H107" s="138"/>
      <c r="J107" s="61" t="s">
        <v>19</v>
      </c>
    </row>
    <row r="108" spans="2:10" ht="15" x14ac:dyDescent="0.2">
      <c r="B108" s="62" t="s">
        <v>67</v>
      </c>
      <c r="C108" s="63"/>
      <c r="D108" s="64">
        <v>5</v>
      </c>
      <c r="E108" s="10"/>
      <c r="F108" s="64">
        <f t="shared" ref="F108:F111" si="5">IF(D108=0,0,5)</f>
        <v>5</v>
      </c>
      <c r="G108" s="95"/>
      <c r="H108" s="96"/>
      <c r="J108" s="68" t="s">
        <v>17</v>
      </c>
    </row>
    <row r="109" spans="2:10" ht="15" x14ac:dyDescent="0.2">
      <c r="B109" s="133" t="s">
        <v>68</v>
      </c>
      <c r="C109" s="139"/>
      <c r="D109" s="57">
        <v>5</v>
      </c>
      <c r="E109" s="10"/>
      <c r="F109" s="57">
        <f t="shared" si="5"/>
        <v>5</v>
      </c>
      <c r="G109" s="140"/>
      <c r="H109" s="141"/>
      <c r="J109" s="54" t="s">
        <v>19</v>
      </c>
    </row>
    <row r="110" spans="2:10" ht="15" x14ac:dyDescent="0.2">
      <c r="B110" s="62" t="s">
        <v>69</v>
      </c>
      <c r="C110" s="63"/>
      <c r="D110" s="64">
        <v>5</v>
      </c>
      <c r="E110" s="10"/>
      <c r="F110" s="64">
        <f t="shared" si="5"/>
        <v>5</v>
      </c>
      <c r="G110" s="95"/>
      <c r="H110" s="96"/>
      <c r="J110" s="68" t="s">
        <v>19</v>
      </c>
    </row>
    <row r="111" spans="2:10" ht="15" x14ac:dyDescent="0.2">
      <c r="B111" s="69" t="s">
        <v>70</v>
      </c>
      <c r="C111" s="70"/>
      <c r="D111" s="57">
        <v>5</v>
      </c>
      <c r="E111" s="10"/>
      <c r="F111" s="57">
        <f t="shared" si="5"/>
        <v>5</v>
      </c>
      <c r="G111" s="111"/>
      <c r="H111" s="112"/>
      <c r="J111" s="54" t="s">
        <v>19</v>
      </c>
    </row>
    <row r="112" spans="2:10" ht="15.75" customHeight="1" thickBot="1" x14ac:dyDescent="0.25">
      <c r="B112" s="92"/>
      <c r="C112" s="93"/>
      <c r="D112" s="75"/>
      <c r="E112" s="76"/>
      <c r="F112" s="75"/>
      <c r="G112" s="135"/>
      <c r="H112" s="136"/>
      <c r="J112" s="80"/>
    </row>
    <row r="113" spans="2:10" ht="15" thickTop="1" thickBot="1" x14ac:dyDescent="0.25">
      <c r="B113" s="81"/>
      <c r="C113" s="8" t="s">
        <v>29</v>
      </c>
      <c r="D113" s="82">
        <f>SUMIF(D107:D112,"&gt;0",D107:D112)</f>
        <v>25</v>
      </c>
      <c r="E113" s="83" t="s">
        <v>30</v>
      </c>
      <c r="F113" s="82">
        <f>SUM(F107:F112)</f>
        <v>25</v>
      </c>
      <c r="G113" s="52" t="s">
        <v>71</v>
      </c>
      <c r="H113" s="86"/>
    </row>
    <row r="114" spans="2:10" ht="14" thickBot="1" x14ac:dyDescent="0.25">
      <c r="B114" s="87"/>
      <c r="C114" s="88" t="s">
        <v>31</v>
      </c>
      <c r="D114" s="89">
        <f>IF(F113=0, 0, (D113/F113))</f>
        <v>1</v>
      </c>
      <c r="E114" s="83"/>
      <c r="F114" s="83"/>
      <c r="G114" s="90"/>
      <c r="H114" s="91"/>
    </row>
    <row r="115" spans="2:10" ht="14" thickBot="1" x14ac:dyDescent="0.25"/>
    <row r="116" spans="2:10" ht="16.5" customHeight="1" thickBot="1" x14ac:dyDescent="0.25">
      <c r="B116" s="23" t="s">
        <v>72</v>
      </c>
      <c r="C116" s="24"/>
      <c r="D116" s="103" t="s">
        <v>65</v>
      </c>
      <c r="E116" s="104"/>
      <c r="F116" s="105"/>
      <c r="G116" s="106" t="s">
        <v>9</v>
      </c>
      <c r="H116" s="107"/>
    </row>
    <row r="117" spans="2:10" x14ac:dyDescent="0.2">
      <c r="B117" s="30"/>
      <c r="C117" s="31"/>
      <c r="D117" s="32" t="s">
        <v>10</v>
      </c>
      <c r="E117" s="33"/>
      <c r="F117" s="34" t="s">
        <v>11</v>
      </c>
      <c r="G117" s="35" t="s">
        <v>12</v>
      </c>
      <c r="H117" s="36"/>
    </row>
    <row r="118" spans="2:10" ht="14" thickBot="1" x14ac:dyDescent="0.25">
      <c r="B118" s="30"/>
      <c r="C118" s="31"/>
      <c r="D118" s="37"/>
      <c r="E118" s="33"/>
      <c r="F118" s="38"/>
      <c r="G118" s="39"/>
      <c r="H118" s="40"/>
    </row>
    <row r="119" spans="2:10" ht="14" thickBot="1" x14ac:dyDescent="0.25">
      <c r="B119" s="30"/>
      <c r="C119" s="31"/>
      <c r="D119" s="42"/>
      <c r="E119" s="43"/>
      <c r="F119" s="44"/>
      <c r="G119" s="45"/>
      <c r="H119" s="46"/>
      <c r="J119" s="47" t="s">
        <v>13</v>
      </c>
    </row>
    <row r="120" spans="2:10" x14ac:dyDescent="0.2">
      <c r="B120" s="48"/>
      <c r="E120" s="10"/>
      <c r="G120" s="52" t="s">
        <v>14</v>
      </c>
      <c r="H120" s="86"/>
      <c r="J120" s="54"/>
    </row>
    <row r="121" spans="2:10" ht="12.75" customHeight="1" x14ac:dyDescent="0.2">
      <c r="B121" s="127" t="s">
        <v>73</v>
      </c>
      <c r="C121" s="128"/>
      <c r="D121" s="57">
        <v>5</v>
      </c>
      <c r="E121" s="10"/>
      <c r="F121" s="57">
        <f>IF(D121=0,0,5)</f>
        <v>5</v>
      </c>
      <c r="G121" s="137"/>
      <c r="H121" s="138"/>
      <c r="J121" s="61" t="s">
        <v>17</v>
      </c>
    </row>
    <row r="122" spans="2:10" ht="12.75" customHeight="1" x14ac:dyDescent="0.2">
      <c r="B122" s="131" t="s">
        <v>60</v>
      </c>
      <c r="C122" s="132"/>
      <c r="D122" s="64">
        <v>5</v>
      </c>
      <c r="E122" s="10"/>
      <c r="F122" s="64">
        <f t="shared" ref="F122:F123" si="6">IF(D122=0,0,5)</f>
        <v>5</v>
      </c>
      <c r="G122" s="95"/>
      <c r="H122" s="96"/>
      <c r="J122" s="68" t="s">
        <v>19</v>
      </c>
    </row>
    <row r="123" spans="2:10" ht="12.75" customHeight="1" x14ac:dyDescent="0.2">
      <c r="B123" s="133" t="s">
        <v>74</v>
      </c>
      <c r="C123" s="134"/>
      <c r="D123" s="57">
        <v>5</v>
      </c>
      <c r="E123" s="10"/>
      <c r="F123" s="57">
        <f t="shared" si="6"/>
        <v>5</v>
      </c>
      <c r="G123" s="111"/>
      <c r="H123" s="112"/>
      <c r="J123" s="54" t="s">
        <v>19</v>
      </c>
    </row>
    <row r="124" spans="2:10" ht="13.5" customHeight="1" x14ac:dyDescent="0.2">
      <c r="B124" s="131"/>
      <c r="C124" s="132"/>
      <c r="D124" s="64"/>
      <c r="E124" s="10"/>
      <c r="F124" s="64"/>
      <c r="G124" s="95"/>
      <c r="H124" s="96"/>
      <c r="J124" s="68"/>
    </row>
    <row r="125" spans="2:10" ht="15.75" customHeight="1" thickBot="1" x14ac:dyDescent="0.25">
      <c r="B125" s="97"/>
      <c r="C125" s="98"/>
      <c r="D125" s="99"/>
      <c r="E125" s="76"/>
      <c r="F125" s="99"/>
      <c r="G125" s="100"/>
      <c r="H125" s="101"/>
      <c r="J125" s="102"/>
    </row>
    <row r="126" spans="2:10" ht="15" thickTop="1" thickBot="1" x14ac:dyDescent="0.25">
      <c r="B126" s="81"/>
      <c r="C126" s="8" t="s">
        <v>29</v>
      </c>
      <c r="D126" s="82">
        <f>SUMIF(D121:D125,"&gt;0",D121:D125)</f>
        <v>15</v>
      </c>
      <c r="E126" s="83" t="s">
        <v>30</v>
      </c>
      <c r="F126" s="82">
        <f>SUM(F121:F125)</f>
        <v>15</v>
      </c>
      <c r="G126" s="85"/>
      <c r="H126" s="86"/>
    </row>
    <row r="127" spans="2:10" ht="14" thickBot="1" x14ac:dyDescent="0.25">
      <c r="B127" s="87"/>
      <c r="C127" s="88" t="s">
        <v>31</v>
      </c>
      <c r="D127" s="89">
        <f>IF(F126=0, 0, (D126/F126))</f>
        <v>1</v>
      </c>
      <c r="E127" s="83"/>
      <c r="F127" s="83"/>
      <c r="G127" s="90"/>
      <c r="H127" s="91"/>
    </row>
    <row r="128" spans="2:10" ht="14" thickBot="1" x14ac:dyDescent="0.25"/>
    <row r="129" spans="2:10" ht="12.75" customHeight="1" thickBot="1" x14ac:dyDescent="0.25">
      <c r="B129" s="23" t="s">
        <v>75</v>
      </c>
      <c r="C129" s="24"/>
      <c r="D129" s="103" t="s">
        <v>65</v>
      </c>
      <c r="E129" s="104"/>
      <c r="F129" s="105"/>
      <c r="G129" s="106" t="s">
        <v>9</v>
      </c>
      <c r="H129" s="107"/>
    </row>
    <row r="130" spans="2:10" ht="12.75" customHeight="1" x14ac:dyDescent="0.2">
      <c r="B130" s="30"/>
      <c r="C130" s="31"/>
      <c r="D130" s="32" t="s">
        <v>10</v>
      </c>
      <c r="E130" s="33"/>
      <c r="F130" s="34" t="s">
        <v>11</v>
      </c>
      <c r="G130" s="35" t="s">
        <v>12</v>
      </c>
      <c r="H130" s="36"/>
    </row>
    <row r="131" spans="2:10" ht="12.75" customHeight="1" thickBot="1" x14ac:dyDescent="0.25">
      <c r="B131" s="30"/>
      <c r="C131" s="31"/>
      <c r="D131" s="37"/>
      <c r="E131" s="33"/>
      <c r="F131" s="38"/>
      <c r="G131" s="39"/>
      <c r="H131" s="40"/>
    </row>
    <row r="132" spans="2:10" ht="12.75" customHeight="1" thickBot="1" x14ac:dyDescent="0.25">
      <c r="B132" s="30"/>
      <c r="C132" s="31"/>
      <c r="D132" s="42"/>
      <c r="E132" s="43"/>
      <c r="F132" s="44"/>
      <c r="G132" s="45"/>
      <c r="H132" s="46"/>
      <c r="J132" s="47" t="s">
        <v>13</v>
      </c>
    </row>
    <row r="133" spans="2:10" x14ac:dyDescent="0.2">
      <c r="B133" s="48"/>
      <c r="E133" s="10"/>
      <c r="G133" s="52" t="s">
        <v>14</v>
      </c>
      <c r="H133" s="86"/>
      <c r="J133" s="54"/>
    </row>
    <row r="134" spans="2:10" ht="15" customHeight="1" x14ac:dyDescent="0.2">
      <c r="B134" s="127" t="s">
        <v>76</v>
      </c>
      <c r="C134" s="128"/>
      <c r="D134" s="57">
        <v>5</v>
      </c>
      <c r="E134" s="10"/>
      <c r="F134" s="57">
        <f t="shared" ref="F134:F140" si="7">IF(D134=0,0,5)</f>
        <v>5</v>
      </c>
      <c r="G134" s="109"/>
      <c r="H134" s="110"/>
      <c r="J134" s="61" t="s">
        <v>19</v>
      </c>
    </row>
    <row r="135" spans="2:10" ht="15" customHeight="1" x14ac:dyDescent="0.2">
      <c r="B135" s="131" t="s">
        <v>77</v>
      </c>
      <c r="C135" s="132"/>
      <c r="D135" s="64">
        <v>5</v>
      </c>
      <c r="E135" s="10"/>
      <c r="F135" s="64">
        <f t="shared" si="7"/>
        <v>5</v>
      </c>
      <c r="G135" s="95"/>
      <c r="H135" s="96"/>
      <c r="J135" s="68" t="s">
        <v>19</v>
      </c>
    </row>
    <row r="136" spans="2:10" ht="15" customHeight="1" x14ac:dyDescent="0.2">
      <c r="B136" s="133" t="s">
        <v>78</v>
      </c>
      <c r="C136" s="134"/>
      <c r="D136" s="57">
        <v>5</v>
      </c>
      <c r="E136" s="10"/>
      <c r="F136" s="57">
        <f t="shared" si="7"/>
        <v>5</v>
      </c>
      <c r="G136" s="111"/>
      <c r="H136" s="112"/>
      <c r="J136" s="54" t="s">
        <v>19</v>
      </c>
    </row>
    <row r="137" spans="2:10" ht="15" customHeight="1" x14ac:dyDescent="0.2">
      <c r="B137" s="131" t="s">
        <v>79</v>
      </c>
      <c r="C137" s="132"/>
      <c r="D137" s="64">
        <v>5</v>
      </c>
      <c r="E137" s="10"/>
      <c r="F137" s="64">
        <f t="shared" si="7"/>
        <v>5</v>
      </c>
      <c r="G137" s="95"/>
      <c r="H137" s="96"/>
      <c r="J137" s="68" t="s">
        <v>19</v>
      </c>
    </row>
    <row r="138" spans="2:10" ht="15" customHeight="1" x14ac:dyDescent="0.2">
      <c r="B138" s="133" t="s">
        <v>80</v>
      </c>
      <c r="C138" s="134"/>
      <c r="D138" s="57">
        <v>5</v>
      </c>
      <c r="E138" s="10"/>
      <c r="F138" s="57">
        <f t="shared" si="7"/>
        <v>5</v>
      </c>
      <c r="G138" s="111"/>
      <c r="H138" s="112"/>
      <c r="J138" s="54" t="s">
        <v>19</v>
      </c>
    </row>
    <row r="139" spans="2:10" ht="15" customHeight="1" x14ac:dyDescent="0.2">
      <c r="B139" s="131" t="s">
        <v>81</v>
      </c>
      <c r="C139" s="132"/>
      <c r="D139" s="64">
        <v>5</v>
      </c>
      <c r="E139" s="10"/>
      <c r="F139" s="64">
        <f t="shared" si="7"/>
        <v>5</v>
      </c>
      <c r="G139" s="95"/>
      <c r="H139" s="96"/>
      <c r="J139" s="68" t="s">
        <v>19</v>
      </c>
    </row>
    <row r="140" spans="2:10" ht="15" customHeight="1" x14ac:dyDescent="0.2">
      <c r="B140" s="133" t="s">
        <v>82</v>
      </c>
      <c r="C140" s="134"/>
      <c r="D140" s="57">
        <v>5</v>
      </c>
      <c r="E140" s="10"/>
      <c r="F140" s="57">
        <f t="shared" si="7"/>
        <v>5</v>
      </c>
      <c r="G140" s="111"/>
      <c r="H140" s="112"/>
      <c r="J140" s="54" t="s">
        <v>19</v>
      </c>
    </row>
    <row r="141" spans="2:10" ht="15" customHeight="1" thickBot="1" x14ac:dyDescent="0.25">
      <c r="B141" s="142"/>
      <c r="C141" s="143"/>
      <c r="D141" s="75"/>
      <c r="E141" s="76"/>
      <c r="F141" s="75"/>
      <c r="G141" s="117"/>
      <c r="H141" s="118"/>
      <c r="J141" s="80"/>
    </row>
    <row r="142" spans="2:10" ht="15" thickTop="1" thickBot="1" x14ac:dyDescent="0.25">
      <c r="B142" s="81"/>
      <c r="C142" s="8" t="s">
        <v>29</v>
      </c>
      <c r="D142" s="144">
        <f>SUMIF(D134:D141,"&gt;0",D134:D141)</f>
        <v>35</v>
      </c>
      <c r="E142" s="83" t="s">
        <v>30</v>
      </c>
      <c r="F142" s="144">
        <f>SUM(F134:F141)</f>
        <v>35</v>
      </c>
      <c r="G142" s="52"/>
      <c r="H142" s="86"/>
    </row>
    <row r="143" spans="2:10" ht="14" thickBot="1" x14ac:dyDescent="0.25">
      <c r="B143" s="87"/>
      <c r="C143" s="88" t="s">
        <v>31</v>
      </c>
      <c r="D143" s="89">
        <f>IF(F142=0, 0, (D142/F142))</f>
        <v>1</v>
      </c>
      <c r="E143" s="83"/>
      <c r="F143" s="83"/>
      <c r="G143" s="90"/>
      <c r="H143" s="91"/>
    </row>
    <row r="144" spans="2:10" ht="14" thickBot="1" x14ac:dyDescent="0.25">
      <c r="B144" s="145"/>
      <c r="C144" s="8"/>
      <c r="D144" s="120"/>
      <c r="E144" s="10"/>
      <c r="G144" s="119"/>
    </row>
    <row r="145" spans="2:10" ht="16" hidden="1" thickBot="1" x14ac:dyDescent="0.25">
      <c r="B145" s="22" t="s">
        <v>83</v>
      </c>
    </row>
    <row r="146" spans="2:10" ht="16.5" customHeight="1" thickBot="1" x14ac:dyDescent="0.25">
      <c r="B146" s="23" t="s">
        <v>84</v>
      </c>
      <c r="C146" s="24"/>
      <c r="D146" s="103" t="s">
        <v>65</v>
      </c>
      <c r="E146" s="104"/>
      <c r="F146" s="105"/>
      <c r="G146" s="106" t="s">
        <v>9</v>
      </c>
      <c r="H146" s="107"/>
    </row>
    <row r="147" spans="2:10" x14ac:dyDescent="0.2">
      <c r="B147" s="30"/>
      <c r="C147" s="31"/>
      <c r="D147" s="32" t="s">
        <v>10</v>
      </c>
      <c r="E147" s="33"/>
      <c r="F147" s="34" t="s">
        <v>11</v>
      </c>
      <c r="G147" s="35" t="s">
        <v>12</v>
      </c>
      <c r="H147" s="36"/>
    </row>
    <row r="148" spans="2:10" ht="14" thickBot="1" x14ac:dyDescent="0.25">
      <c r="B148" s="30"/>
      <c r="C148" s="31"/>
      <c r="D148" s="37"/>
      <c r="E148" s="33"/>
      <c r="F148" s="38"/>
      <c r="G148" s="39"/>
      <c r="H148" s="40"/>
    </row>
    <row r="149" spans="2:10" ht="14" thickBot="1" x14ac:dyDescent="0.25">
      <c r="B149" s="30"/>
      <c r="C149" s="31"/>
      <c r="D149" s="42"/>
      <c r="E149" s="43"/>
      <c r="F149" s="44"/>
      <c r="G149" s="45"/>
      <c r="H149" s="46"/>
      <c r="I149" s="108"/>
      <c r="J149" s="47" t="s">
        <v>13</v>
      </c>
    </row>
    <row r="150" spans="2:10" x14ac:dyDescent="0.2">
      <c r="B150" s="48"/>
      <c r="E150" s="10"/>
      <c r="G150" s="52" t="s">
        <v>14</v>
      </c>
      <c r="H150" s="86"/>
      <c r="J150" s="54"/>
    </row>
    <row r="151" spans="2:10" ht="15" x14ac:dyDescent="0.2">
      <c r="B151" s="127" t="s">
        <v>73</v>
      </c>
      <c r="C151" s="128"/>
      <c r="D151" s="57">
        <v>5</v>
      </c>
      <c r="E151" s="10"/>
      <c r="F151" s="57">
        <f t="shared" ref="F151:F153" si="8">IF(D151=0,0,5)</f>
        <v>5</v>
      </c>
      <c r="G151" s="137"/>
      <c r="H151" s="138"/>
      <c r="J151" s="61" t="s">
        <v>17</v>
      </c>
    </row>
    <row r="152" spans="2:10" ht="15" x14ac:dyDescent="0.2">
      <c r="B152" s="131" t="s">
        <v>85</v>
      </c>
      <c r="C152" s="132"/>
      <c r="D152" s="64">
        <v>5</v>
      </c>
      <c r="E152" s="10"/>
      <c r="F152" s="64">
        <f t="shared" si="8"/>
        <v>5</v>
      </c>
      <c r="G152" s="95"/>
      <c r="H152" s="96"/>
      <c r="J152" s="68" t="s">
        <v>17</v>
      </c>
    </row>
    <row r="153" spans="2:10" ht="15" x14ac:dyDescent="0.2">
      <c r="B153" s="133" t="s">
        <v>86</v>
      </c>
      <c r="C153" s="134"/>
      <c r="D153" s="57">
        <v>5</v>
      </c>
      <c r="E153" s="10"/>
      <c r="F153" s="57">
        <f t="shared" si="8"/>
        <v>5</v>
      </c>
      <c r="G153" s="111"/>
      <c r="H153" s="112"/>
      <c r="J153" s="54" t="s">
        <v>17</v>
      </c>
    </row>
    <row r="154" spans="2:10" ht="15" x14ac:dyDescent="0.2">
      <c r="B154" s="131"/>
      <c r="C154" s="132"/>
      <c r="D154" s="64"/>
      <c r="E154" s="10"/>
      <c r="F154" s="64"/>
      <c r="G154" s="95"/>
      <c r="H154" s="96"/>
      <c r="J154" s="68"/>
    </row>
    <row r="155" spans="2:10" ht="15.75" customHeight="1" thickBot="1" x14ac:dyDescent="0.25">
      <c r="B155" s="146"/>
      <c r="C155" s="147"/>
      <c r="D155" s="99"/>
      <c r="E155" s="76"/>
      <c r="F155" s="99"/>
      <c r="G155" s="100"/>
      <c r="H155" s="101"/>
      <c r="J155" s="102"/>
    </row>
    <row r="156" spans="2:10" ht="15" thickTop="1" thickBot="1" x14ac:dyDescent="0.25">
      <c r="B156" s="81"/>
      <c r="C156" s="8" t="s">
        <v>29</v>
      </c>
      <c r="D156" s="82">
        <f>SUMIF(D151:D155,"&gt;0",D151:D155)</f>
        <v>15</v>
      </c>
      <c r="E156" s="83" t="s">
        <v>30</v>
      </c>
      <c r="F156" s="82">
        <f>SUM(F151:F155)</f>
        <v>15</v>
      </c>
      <c r="G156" s="85"/>
      <c r="H156" s="86"/>
    </row>
    <row r="157" spans="2:10" ht="14" thickBot="1" x14ac:dyDescent="0.25">
      <c r="B157" s="87"/>
      <c r="C157" s="88" t="s">
        <v>31</v>
      </c>
      <c r="D157" s="89">
        <f>IF(F156=0, 0, (D156/F156))</f>
        <v>1</v>
      </c>
      <c r="E157" s="83"/>
      <c r="F157" s="83"/>
      <c r="G157" s="90"/>
      <c r="H157" s="91"/>
    </row>
    <row r="158" spans="2:10" ht="14" thickBot="1" x14ac:dyDescent="0.25">
      <c r="B158" s="145"/>
      <c r="C158" s="8"/>
      <c r="D158" s="120"/>
      <c r="E158" s="10"/>
      <c r="G158" s="119"/>
    </row>
    <row r="159" spans="2:10" ht="16.5" customHeight="1" thickBot="1" x14ac:dyDescent="0.25">
      <c r="B159" s="23" t="s">
        <v>87</v>
      </c>
      <c r="C159" s="24"/>
      <c r="D159" s="103" t="s">
        <v>65</v>
      </c>
      <c r="E159" s="104"/>
      <c r="F159" s="105"/>
      <c r="G159" s="106" t="s">
        <v>9</v>
      </c>
      <c r="H159" s="107"/>
    </row>
    <row r="160" spans="2:10" ht="14" thickBot="1" x14ac:dyDescent="0.25">
      <c r="B160" s="30"/>
      <c r="C160" s="31"/>
      <c r="D160" s="32" t="s">
        <v>10</v>
      </c>
      <c r="E160" s="33"/>
      <c r="F160" s="34" t="s">
        <v>11</v>
      </c>
      <c r="G160" s="35" t="s">
        <v>12</v>
      </c>
      <c r="H160" s="36"/>
    </row>
    <row r="161" spans="2:11" ht="14" thickBot="1" x14ac:dyDescent="0.25">
      <c r="B161" s="30"/>
      <c r="C161" s="31"/>
      <c r="D161" s="37"/>
      <c r="E161" s="33"/>
      <c r="F161" s="38"/>
      <c r="G161" s="39"/>
      <c r="H161" s="40"/>
      <c r="J161" s="47" t="s">
        <v>13</v>
      </c>
    </row>
    <row r="162" spans="2:11" ht="14" thickBot="1" x14ac:dyDescent="0.25">
      <c r="B162" s="30"/>
      <c r="C162" s="31"/>
      <c r="D162" s="42"/>
      <c r="E162" s="43"/>
      <c r="F162" s="44"/>
      <c r="G162" s="45"/>
      <c r="H162" s="46"/>
      <c r="J162" s="47"/>
    </row>
    <row r="163" spans="2:11" x14ac:dyDescent="0.2">
      <c r="B163" s="48"/>
      <c r="E163" s="10"/>
      <c r="G163" s="52" t="s">
        <v>14</v>
      </c>
      <c r="H163" s="86"/>
      <c r="J163" s="54"/>
    </row>
    <row r="164" spans="2:11" ht="15" x14ac:dyDescent="0.2">
      <c r="B164" s="55" t="s">
        <v>73</v>
      </c>
      <c r="C164" s="56"/>
      <c r="D164" s="57">
        <v>5</v>
      </c>
      <c r="E164" s="10"/>
      <c r="F164" s="57">
        <f t="shared" ref="F164:F167" si="9">IF(D164=0,0,5)</f>
        <v>5</v>
      </c>
      <c r="G164" s="137"/>
      <c r="H164" s="138"/>
      <c r="J164" s="61" t="s">
        <v>19</v>
      </c>
    </row>
    <row r="165" spans="2:11" ht="15" x14ac:dyDescent="0.2">
      <c r="B165" s="62" t="s">
        <v>86</v>
      </c>
      <c r="C165" s="63"/>
      <c r="D165" s="64">
        <v>5</v>
      </c>
      <c r="E165" s="10"/>
      <c r="F165" s="64">
        <f t="shared" si="9"/>
        <v>5</v>
      </c>
      <c r="G165" s="95"/>
      <c r="H165" s="96"/>
      <c r="J165" s="68" t="s">
        <v>19</v>
      </c>
    </row>
    <row r="166" spans="2:11" ht="15" x14ac:dyDescent="0.2">
      <c r="B166" s="69" t="s">
        <v>88</v>
      </c>
      <c r="C166" s="70"/>
      <c r="D166" s="57">
        <v>5</v>
      </c>
      <c r="E166" s="10"/>
      <c r="F166" s="57">
        <f t="shared" si="9"/>
        <v>5</v>
      </c>
      <c r="G166" s="111"/>
      <c r="H166" s="112"/>
      <c r="J166" s="54" t="s">
        <v>19</v>
      </c>
    </row>
    <row r="167" spans="2:11" ht="15" x14ac:dyDescent="0.2">
      <c r="B167" s="62" t="s">
        <v>89</v>
      </c>
      <c r="C167" s="63"/>
      <c r="D167" s="64">
        <v>5</v>
      </c>
      <c r="E167" s="10"/>
      <c r="F167" s="64">
        <f t="shared" si="9"/>
        <v>5</v>
      </c>
      <c r="G167" s="95"/>
      <c r="H167" s="96"/>
      <c r="J167" s="68" t="s">
        <v>19</v>
      </c>
    </row>
    <row r="168" spans="2:11" ht="15.75" customHeight="1" thickBot="1" x14ac:dyDescent="0.25">
      <c r="B168" s="97"/>
      <c r="C168" s="98"/>
      <c r="D168" s="99"/>
      <c r="E168" s="76"/>
      <c r="F168" s="99"/>
      <c r="G168" s="100"/>
      <c r="H168" s="101"/>
      <c r="J168" s="102"/>
    </row>
    <row r="169" spans="2:11" ht="15" thickTop="1" thickBot="1" x14ac:dyDescent="0.25">
      <c r="B169" s="81"/>
      <c r="C169" s="8" t="s">
        <v>29</v>
      </c>
      <c r="D169" s="82">
        <f>SUMIF(D164:D168,"&gt;0",D164:D168)</f>
        <v>20</v>
      </c>
      <c r="E169" s="83" t="s">
        <v>30</v>
      </c>
      <c r="F169" s="82">
        <f>SUM(F164:F168)</f>
        <v>20</v>
      </c>
      <c r="G169" s="85"/>
      <c r="H169" s="86"/>
    </row>
    <row r="170" spans="2:11" ht="14" thickBot="1" x14ac:dyDescent="0.25">
      <c r="B170" s="87"/>
      <c r="C170" s="88" t="s">
        <v>31</v>
      </c>
      <c r="D170" s="89">
        <f>IF(F169=0, 0, (D169/F169))</f>
        <v>1</v>
      </c>
      <c r="E170" s="83"/>
      <c r="F170" s="83"/>
      <c r="G170" s="90"/>
      <c r="H170" s="91"/>
    </row>
    <row r="171" spans="2:11" ht="14" thickBot="1" x14ac:dyDescent="0.25">
      <c r="B171" s="8"/>
      <c r="C171" s="148"/>
    </row>
    <row r="172" spans="2:11" ht="15.75" customHeight="1" x14ac:dyDescent="0.2">
      <c r="B172" s="149" t="s">
        <v>90</v>
      </c>
      <c r="C172" s="150"/>
      <c r="D172" s="151"/>
      <c r="E172" s="151"/>
      <c r="F172" s="152"/>
      <c r="G172" s="153"/>
      <c r="H172" s="154"/>
    </row>
    <row r="173" spans="2:11" ht="16.5" customHeight="1" thickBot="1" x14ac:dyDescent="0.25">
      <c r="B173" s="155"/>
      <c r="C173" s="156"/>
      <c r="H173" s="86"/>
    </row>
    <row r="174" spans="2:11" ht="29" thickBot="1" x14ac:dyDescent="0.25">
      <c r="B174" s="157" t="s">
        <v>91</v>
      </c>
      <c r="C174" s="158"/>
      <c r="D174" s="159" t="s">
        <v>92</v>
      </c>
      <c r="E174" s="158"/>
      <c r="F174" s="158" t="s">
        <v>11</v>
      </c>
      <c r="G174" s="158" t="s">
        <v>93</v>
      </c>
      <c r="H174" s="160" t="s">
        <v>94</v>
      </c>
    </row>
    <row r="175" spans="2:11" s="1" customFormat="1" ht="15" customHeight="1" x14ac:dyDescent="0.2">
      <c r="B175" s="161" t="str">
        <f>B11</f>
        <v>Management Office | Management Operations | Tenant Relations</v>
      </c>
      <c r="C175" s="52"/>
      <c r="D175" s="162">
        <f>D28</f>
        <v>50</v>
      </c>
      <c r="E175" s="162"/>
      <c r="F175" s="163">
        <f>F28</f>
        <v>55</v>
      </c>
      <c r="G175" s="164">
        <f t="shared" ref="G175:G185" si="10">D175/F175</f>
        <v>0.90909090909090906</v>
      </c>
      <c r="H175" s="165">
        <f>COUNTA(B16:C27)</f>
        <v>11</v>
      </c>
      <c r="K175" s="2"/>
    </row>
    <row r="176" spans="2:11" s="1" customFormat="1" ht="15" customHeight="1" x14ac:dyDescent="0.2">
      <c r="B176" s="166" t="str">
        <f>B31</f>
        <v>Construction Management | Project Management</v>
      </c>
      <c r="C176" s="167"/>
      <c r="D176" s="168">
        <f>D42</f>
        <v>25</v>
      </c>
      <c r="E176" s="168"/>
      <c r="F176" s="169">
        <f>F42</f>
        <v>25</v>
      </c>
      <c r="G176" s="170">
        <f t="shared" si="10"/>
        <v>1</v>
      </c>
      <c r="H176" s="171">
        <f>COUNTA(B36:C41)</f>
        <v>5</v>
      </c>
      <c r="K176" s="2"/>
    </row>
    <row r="177" spans="2:8" s="1" customFormat="1" ht="15" customHeight="1" x14ac:dyDescent="0.2">
      <c r="B177" s="161" t="str">
        <f>B45</f>
        <v>Creating Value</v>
      </c>
      <c r="C177" s="52"/>
      <c r="D177" s="162">
        <f>D56</f>
        <v>25</v>
      </c>
      <c r="E177" s="162"/>
      <c r="F177" s="163">
        <f>F56</f>
        <v>25</v>
      </c>
      <c r="G177" s="164">
        <f t="shared" si="10"/>
        <v>1</v>
      </c>
      <c r="H177" s="165">
        <f>COUNTA(B50:C55)</f>
        <v>5</v>
      </c>
    </row>
    <row r="178" spans="2:8" s="1" customFormat="1" ht="15" customHeight="1" x14ac:dyDescent="0.2">
      <c r="B178" s="166" t="str">
        <f>B59</f>
        <v>Environmental | Sustainability | Wellness*</v>
      </c>
      <c r="C178" s="167"/>
      <c r="D178" s="168">
        <f>D69</f>
        <v>20</v>
      </c>
      <c r="E178" s="168"/>
      <c r="F178" s="169">
        <f>F69</f>
        <v>20</v>
      </c>
      <c r="G178" s="170">
        <f t="shared" si="10"/>
        <v>1</v>
      </c>
      <c r="H178" s="171">
        <f>COUNTA(B64:C68)</f>
        <v>4</v>
      </c>
    </row>
    <row r="179" spans="2:8" s="1" customFormat="1" ht="15" customHeight="1" x14ac:dyDescent="0.2">
      <c r="B179" s="161" t="str">
        <f>B72</f>
        <v>Fire | Life Safety | Security | ADA</v>
      </c>
      <c r="C179" s="52"/>
      <c r="D179" s="162">
        <f>D85</f>
        <v>35</v>
      </c>
      <c r="E179" s="162"/>
      <c r="F179" s="163">
        <f>F85</f>
        <v>35</v>
      </c>
      <c r="G179" s="164">
        <f t="shared" si="10"/>
        <v>1</v>
      </c>
      <c r="H179" s="165">
        <f>COUNTA(B77:C84)</f>
        <v>7</v>
      </c>
    </row>
    <row r="180" spans="2:8" s="1" customFormat="1" ht="15" customHeight="1" x14ac:dyDescent="0.2">
      <c r="B180" s="166" t="str">
        <f>B88</f>
        <v>Parking Facilities | Landscaping | Grounds</v>
      </c>
      <c r="C180" s="167"/>
      <c r="D180" s="168">
        <f>D99</f>
        <v>25</v>
      </c>
      <c r="E180" s="168"/>
      <c r="F180" s="169">
        <f>F99</f>
        <v>25</v>
      </c>
      <c r="G180" s="170">
        <f t="shared" si="10"/>
        <v>1</v>
      </c>
      <c r="H180" s="171">
        <f>COUNTA(B93:C98)</f>
        <v>5</v>
      </c>
    </row>
    <row r="181" spans="2:8" s="1" customFormat="1" ht="15" customHeight="1" x14ac:dyDescent="0.2">
      <c r="B181" s="161" t="str">
        <f>B102</f>
        <v>Common Areas | Hallways | Stairwells | Restrooms | T Amenities</v>
      </c>
      <c r="C181" s="52"/>
      <c r="D181" s="162">
        <f>D113</f>
        <v>25</v>
      </c>
      <c r="E181" s="162"/>
      <c r="F181" s="163">
        <f>F113</f>
        <v>25</v>
      </c>
      <c r="G181" s="164">
        <f t="shared" si="10"/>
        <v>1</v>
      </c>
      <c r="H181" s="165">
        <f>COUNTA(B107:C112)</f>
        <v>5</v>
      </c>
    </row>
    <row r="182" spans="2:8" s="1" customFormat="1" ht="15" customHeight="1" x14ac:dyDescent="0.2">
      <c r="B182" s="166" t="str">
        <f>B116</f>
        <v>Typical Tenant Suite | Vacant Suite(s)</v>
      </c>
      <c r="C182" s="167"/>
      <c r="D182" s="168">
        <f>D126</f>
        <v>15</v>
      </c>
      <c r="E182" s="168"/>
      <c r="F182" s="169">
        <f>F126</f>
        <v>15</v>
      </c>
      <c r="G182" s="170">
        <f t="shared" si="10"/>
        <v>1</v>
      </c>
      <c r="H182" s="171">
        <f>COUNTA(B121:C125)</f>
        <v>3</v>
      </c>
    </row>
    <row r="183" spans="2:8" s="1" customFormat="1" ht="15" customHeight="1" x14ac:dyDescent="0.2">
      <c r="B183" s="161" t="str">
        <f>B129</f>
        <v>Equipment Rooms | Service Areas | Central Plant | Engineering Rooms</v>
      </c>
      <c r="C183" s="52"/>
      <c r="D183" s="162">
        <f>D142</f>
        <v>35</v>
      </c>
      <c r="E183" s="162"/>
      <c r="F183" s="163">
        <f>F142</f>
        <v>35</v>
      </c>
      <c r="G183" s="164">
        <f t="shared" si="10"/>
        <v>1</v>
      </c>
      <c r="H183" s="165">
        <f>COUNTA(B134:C141)</f>
        <v>7</v>
      </c>
    </row>
    <row r="184" spans="2:8" s="1" customFormat="1" ht="15" customHeight="1" x14ac:dyDescent="0.2">
      <c r="B184" s="166" t="str">
        <f>B146</f>
        <v>Elevators | Escalators | Moving Walkways | Freight</v>
      </c>
      <c r="C184" s="167"/>
      <c r="D184" s="168">
        <f>D156</f>
        <v>15</v>
      </c>
      <c r="E184" s="168"/>
      <c r="F184" s="169">
        <f>F156</f>
        <v>15</v>
      </c>
      <c r="G184" s="170">
        <f t="shared" si="10"/>
        <v>1</v>
      </c>
      <c r="H184" s="171">
        <f>COUNTA(B151:C155)</f>
        <v>3</v>
      </c>
    </row>
    <row r="185" spans="2:8" s="1" customFormat="1" ht="15" customHeight="1" x14ac:dyDescent="0.2">
      <c r="B185" s="161" t="str">
        <f>B159</f>
        <v>Roof</v>
      </c>
      <c r="C185" s="52"/>
      <c r="D185" s="162">
        <f>D169</f>
        <v>20</v>
      </c>
      <c r="E185" s="162"/>
      <c r="F185" s="163">
        <f>F169</f>
        <v>20</v>
      </c>
      <c r="G185" s="164">
        <f t="shared" si="10"/>
        <v>1</v>
      </c>
      <c r="H185" s="165">
        <f>COUNTA(B164:C168)</f>
        <v>4</v>
      </c>
    </row>
    <row r="186" spans="2:8" s="1" customFormat="1" ht="15" customHeight="1" thickBot="1" x14ac:dyDescent="0.25">
      <c r="B186" s="172"/>
      <c r="C186" s="173"/>
      <c r="D186" s="174"/>
      <c r="E186" s="174"/>
      <c r="F186" s="175"/>
      <c r="G186" s="176"/>
      <c r="H186" s="177"/>
    </row>
    <row r="187" spans="2:8" s="1" customFormat="1" ht="15" customHeight="1" thickTop="1" x14ac:dyDescent="0.2">
      <c r="B187" s="178" t="s">
        <v>95</v>
      </c>
      <c r="C187" s="2"/>
      <c r="D187" s="179">
        <f>SUM(D175:E186)</f>
        <v>290</v>
      </c>
      <c r="E187" s="179"/>
      <c r="F187" s="180">
        <f>SUM(F175:F186)</f>
        <v>295</v>
      </c>
      <c r="G187" s="181">
        <f>D187/F187</f>
        <v>0.98305084745762716</v>
      </c>
      <c r="H187" s="182">
        <f>SUM(H175:H186)</f>
        <v>59</v>
      </c>
    </row>
    <row r="188" spans="2:8" s="1" customFormat="1" ht="15" customHeight="1" thickBot="1" x14ac:dyDescent="0.25">
      <c r="B188" s="178"/>
      <c r="C188" s="8"/>
      <c r="D188" s="183"/>
      <c r="E188" s="10"/>
      <c r="F188" s="148"/>
      <c r="G188" s="184" t="s">
        <v>96</v>
      </c>
      <c r="H188" s="165"/>
    </row>
    <row r="189" spans="2:8" s="1" customFormat="1" ht="15" customHeight="1" x14ac:dyDescent="0.2">
      <c r="B189" s="178"/>
      <c r="C189" s="185"/>
      <c r="D189" s="186"/>
      <c r="E189" s="186"/>
      <c r="F189" s="148"/>
      <c r="G189" s="187" t="s">
        <v>97</v>
      </c>
      <c r="H189" s="165"/>
    </row>
    <row r="190" spans="2:8" s="1" customFormat="1" ht="15" customHeight="1" thickBot="1" x14ac:dyDescent="0.25">
      <c r="B190" s="188"/>
      <c r="C190" s="189"/>
      <c r="D190" s="190"/>
      <c r="E190" s="83"/>
      <c r="F190" s="191"/>
      <c r="G190" s="191"/>
      <c r="H190" s="192"/>
    </row>
    <row r="191" spans="2:8" s="1" customFormat="1" x14ac:dyDescent="0.2">
      <c r="B191" s="193"/>
      <c r="C191" s="2"/>
      <c r="D191" s="183"/>
      <c r="E191" s="10"/>
      <c r="F191" s="10"/>
      <c r="G191" s="10"/>
    </row>
    <row r="192" spans="2:8" s="1" customFormat="1" x14ac:dyDescent="0.2">
      <c r="B192" s="7" t="s">
        <v>98</v>
      </c>
      <c r="C192" s="7"/>
      <c r="D192" s="18"/>
      <c r="E192" s="18"/>
      <c r="F192" s="10"/>
      <c r="G192" s="2"/>
      <c r="H192" s="2"/>
    </row>
    <row r="193" spans="2:11" s="1" customFormat="1" ht="172.5" customHeight="1" x14ac:dyDescent="0.2">
      <c r="B193" s="194"/>
      <c r="C193" s="195"/>
      <c r="D193" s="195"/>
      <c r="E193" s="195"/>
      <c r="F193" s="195"/>
      <c r="G193" s="195"/>
      <c r="H193" s="196"/>
    </row>
    <row r="196" spans="2:11" s="1" customFormat="1" ht="15" x14ac:dyDescent="0.2">
      <c r="B196" s="197" t="s">
        <v>99</v>
      </c>
      <c r="C196" s="148"/>
      <c r="D196" s="198"/>
      <c r="E196" s="198"/>
      <c r="F196" s="148"/>
      <c r="G196" s="148"/>
      <c r="H196" s="6"/>
    </row>
    <row r="197" spans="2:11" s="1" customFormat="1" ht="15" x14ac:dyDescent="0.2">
      <c r="B197" s="197"/>
      <c r="C197" s="148"/>
      <c r="D197" s="198"/>
      <c r="E197" s="198"/>
      <c r="F197" s="148"/>
      <c r="G197" s="148"/>
      <c r="H197" s="6"/>
    </row>
    <row r="198" spans="2:11" s="1" customFormat="1" x14ac:dyDescent="0.2">
      <c r="B198" s="199" t="s">
        <v>100</v>
      </c>
      <c r="C198" s="148"/>
      <c r="D198" s="198"/>
      <c r="E198" s="198"/>
      <c r="F198" s="148"/>
      <c r="G198" s="148"/>
      <c r="H198" s="6"/>
    </row>
    <row r="199" spans="2:11" s="1" customFormat="1" x14ac:dyDescent="0.2">
      <c r="B199" s="199"/>
      <c r="C199" s="148"/>
      <c r="D199" s="198"/>
      <c r="E199" s="198"/>
      <c r="F199" s="148"/>
      <c r="G199" s="148"/>
      <c r="H199" s="6"/>
    </row>
    <row r="200" spans="2:11" s="1" customFormat="1" x14ac:dyDescent="0.2">
      <c r="B200" s="199" t="s">
        <v>101</v>
      </c>
      <c r="C200" s="148"/>
      <c r="D200" s="198"/>
      <c r="E200" s="198"/>
      <c r="F200" s="148"/>
      <c r="G200" s="148"/>
      <c r="H200" s="6"/>
    </row>
    <row r="201" spans="2:11" s="1" customFormat="1" x14ac:dyDescent="0.2">
      <c r="B201" s="199" t="s">
        <v>102</v>
      </c>
      <c r="C201" s="148"/>
      <c r="D201" s="198"/>
      <c r="E201" s="198"/>
      <c r="F201" s="148"/>
      <c r="G201" s="148"/>
      <c r="H201" s="6"/>
    </row>
    <row r="202" spans="2:11" s="1" customFormat="1" ht="15" x14ac:dyDescent="0.2">
      <c r="B202" s="199" t="s">
        <v>103</v>
      </c>
      <c r="C202" s="148"/>
      <c r="D202" s="198"/>
      <c r="E202" s="198"/>
      <c r="F202" s="148"/>
      <c r="G202" s="148"/>
      <c r="H202" s="200" t="s">
        <v>104</v>
      </c>
    </row>
    <row r="203" spans="2:11" s="1" customFormat="1" x14ac:dyDescent="0.2">
      <c r="B203" s="2" t="s">
        <v>105</v>
      </c>
      <c r="C203" s="148"/>
      <c r="D203" s="198"/>
      <c r="E203" s="198"/>
      <c r="F203" s="148"/>
      <c r="G203" s="148"/>
      <c r="H203" s="6"/>
    </row>
    <row r="204" spans="2:11" s="1" customFormat="1" x14ac:dyDescent="0.2">
      <c r="B204" s="199" t="s">
        <v>106</v>
      </c>
      <c r="C204" s="148"/>
      <c r="D204" s="198"/>
      <c r="E204" s="198"/>
      <c r="F204" s="148"/>
      <c r="G204" s="148"/>
      <c r="H204" s="6"/>
    </row>
    <row r="205" spans="2:11" s="1" customFormat="1" x14ac:dyDescent="0.2">
      <c r="B205" s="199" t="s">
        <v>107</v>
      </c>
      <c r="C205" s="148"/>
      <c r="D205" s="198"/>
      <c r="E205" s="198"/>
      <c r="F205" s="148"/>
      <c r="G205" s="148"/>
      <c r="H205" s="6"/>
    </row>
    <row r="206" spans="2:11" s="1" customFormat="1" x14ac:dyDescent="0.2">
      <c r="B206" s="2"/>
      <c r="C206" s="199"/>
      <c r="D206" s="201"/>
      <c r="E206" s="201"/>
      <c r="F206" s="10"/>
      <c r="G206" s="199"/>
      <c r="H206" s="2"/>
      <c r="K206" s="2"/>
    </row>
    <row r="207" spans="2:11" s="1" customFormat="1" ht="21.75" customHeight="1" x14ac:dyDescent="0.2">
      <c r="B207" s="7"/>
      <c r="C207" s="8" t="s">
        <v>108</v>
      </c>
      <c r="D207" s="202"/>
      <c r="E207" s="203"/>
      <c r="F207" s="203"/>
      <c r="G207" s="203"/>
      <c r="H207" s="2"/>
      <c r="K207" s="2"/>
    </row>
    <row r="208" spans="2:11" s="1" customFormat="1" ht="21.75" customHeight="1" x14ac:dyDescent="0.2">
      <c r="B208" s="7"/>
      <c r="C208" s="8" t="s">
        <v>109</v>
      </c>
      <c r="D208" s="204"/>
      <c r="E208" s="205"/>
      <c r="F208" s="205"/>
      <c r="G208" s="205"/>
      <c r="H208" s="2"/>
      <c r="K208" s="2"/>
    </row>
    <row r="209" spans="2:11" s="1" customFormat="1" ht="21.75" customHeight="1" x14ac:dyDescent="0.2">
      <c r="B209" s="7"/>
      <c r="C209" s="8" t="s">
        <v>110</v>
      </c>
      <c r="D209" s="202"/>
      <c r="E209" s="203"/>
      <c r="F209" s="203"/>
      <c r="G209" s="203"/>
      <c r="H209" s="2"/>
      <c r="K209" s="2"/>
    </row>
    <row r="210" spans="2:11" s="1" customFormat="1" ht="21.75" customHeight="1" x14ac:dyDescent="0.2">
      <c r="B210" s="7"/>
      <c r="C210" s="8" t="s">
        <v>111</v>
      </c>
      <c r="D210" s="202"/>
      <c r="E210" s="203"/>
      <c r="F210" s="203"/>
      <c r="G210" s="203"/>
      <c r="H210" s="2"/>
      <c r="K210" s="2"/>
    </row>
    <row r="211" spans="2:11" s="1" customFormat="1" ht="21.75" customHeight="1" x14ac:dyDescent="0.2">
      <c r="B211" s="7"/>
      <c r="C211" s="8" t="s">
        <v>112</v>
      </c>
      <c r="D211" s="202"/>
      <c r="E211" s="203"/>
      <c r="F211" s="203"/>
      <c r="G211" s="203"/>
      <c r="H211" s="2"/>
      <c r="K211" s="2"/>
    </row>
    <row r="214" spans="2:11" s="1" customFormat="1" x14ac:dyDescent="0.2">
      <c r="B214" s="206" t="s">
        <v>113</v>
      </c>
      <c r="C214" s="2"/>
      <c r="D214" s="18"/>
      <c r="E214" s="18"/>
      <c r="F214" s="10"/>
      <c r="G214" s="2"/>
      <c r="H214" s="2"/>
      <c r="K214" s="2"/>
    </row>
    <row r="215" spans="2:11" s="1" customFormat="1" x14ac:dyDescent="0.2">
      <c r="B215" s="206" t="s">
        <v>114</v>
      </c>
      <c r="C215" s="2"/>
      <c r="D215" s="18"/>
      <c r="E215" s="18"/>
      <c r="F215" s="10"/>
      <c r="G215" s="2"/>
      <c r="H215" s="2"/>
      <c r="K215" s="2"/>
    </row>
    <row r="216" spans="2:11" s="1" customFormat="1" x14ac:dyDescent="0.2">
      <c r="B216" s="206" t="s">
        <v>115</v>
      </c>
      <c r="C216" s="2"/>
      <c r="D216" s="18"/>
      <c r="E216" s="18"/>
      <c r="F216" s="10"/>
      <c r="G216" s="2"/>
      <c r="H216" s="2"/>
      <c r="K216" s="2"/>
    </row>
    <row r="217" spans="2:11" s="1" customFormat="1" x14ac:dyDescent="0.2">
      <c r="B217" s="206" t="s">
        <v>116</v>
      </c>
      <c r="C217" s="2"/>
      <c r="D217" s="18"/>
      <c r="E217" s="18"/>
      <c r="F217" s="10"/>
      <c r="G217" s="2"/>
      <c r="H217" s="2"/>
      <c r="K217" s="2"/>
    </row>
    <row r="218" spans="2:11" s="1" customFormat="1" x14ac:dyDescent="0.2">
      <c r="B218" s="206" t="s">
        <v>117</v>
      </c>
      <c r="C218" s="2"/>
      <c r="D218" s="18"/>
      <c r="E218" s="18"/>
      <c r="F218" s="10"/>
      <c r="G218" s="2"/>
      <c r="H218" s="2"/>
      <c r="K218" s="2"/>
    </row>
    <row r="219" spans="2:11" s="1" customFormat="1" x14ac:dyDescent="0.2">
      <c r="B219" s="206" t="s">
        <v>118</v>
      </c>
      <c r="C219" s="2"/>
      <c r="D219" s="18"/>
      <c r="E219" s="18"/>
      <c r="F219" s="10"/>
      <c r="G219" s="2"/>
      <c r="H219" s="2"/>
      <c r="K219" s="2"/>
    </row>
    <row r="220" spans="2:11" x14ac:dyDescent="0.2">
      <c r="B220" s="206" t="s">
        <v>119</v>
      </c>
    </row>
    <row r="221" spans="2:11" x14ac:dyDescent="0.2">
      <c r="B221" s="206" t="s">
        <v>120</v>
      </c>
    </row>
    <row r="222" spans="2:11" x14ac:dyDescent="0.2">
      <c r="B222" s="206" t="s">
        <v>121</v>
      </c>
    </row>
    <row r="223" spans="2:11" x14ac:dyDescent="0.2">
      <c r="B223" s="206" t="s">
        <v>122</v>
      </c>
    </row>
  </sheetData>
  <mergeCells count="223">
    <mergeCell ref="D189:E189"/>
    <mergeCell ref="B193:H193"/>
    <mergeCell ref="D207:G207"/>
    <mergeCell ref="D209:G209"/>
    <mergeCell ref="D210:G210"/>
    <mergeCell ref="D211:G211"/>
    <mergeCell ref="D182:E182"/>
    <mergeCell ref="D183:E183"/>
    <mergeCell ref="D184:E184"/>
    <mergeCell ref="D185:E185"/>
    <mergeCell ref="D186:E186"/>
    <mergeCell ref="D187:E187"/>
    <mergeCell ref="D176:E176"/>
    <mergeCell ref="D177:E177"/>
    <mergeCell ref="D178:E178"/>
    <mergeCell ref="D179:E179"/>
    <mergeCell ref="D180:E180"/>
    <mergeCell ref="D181:E181"/>
    <mergeCell ref="B167:C167"/>
    <mergeCell ref="G167:H167"/>
    <mergeCell ref="B168:C168"/>
    <mergeCell ref="G168:H168"/>
    <mergeCell ref="B172:C173"/>
    <mergeCell ref="D175:E175"/>
    <mergeCell ref="B164:C164"/>
    <mergeCell ref="G164:H164"/>
    <mergeCell ref="B165:C165"/>
    <mergeCell ref="G165:H165"/>
    <mergeCell ref="B166:C166"/>
    <mergeCell ref="G166:H166"/>
    <mergeCell ref="B154:C154"/>
    <mergeCell ref="G154:H154"/>
    <mergeCell ref="B155:C155"/>
    <mergeCell ref="G155:H155"/>
    <mergeCell ref="B159:C162"/>
    <mergeCell ref="D160:D162"/>
    <mergeCell ref="F160:F162"/>
    <mergeCell ref="G160:H162"/>
    <mergeCell ref="B151:C151"/>
    <mergeCell ref="G151:H151"/>
    <mergeCell ref="B152:C152"/>
    <mergeCell ref="G152:H152"/>
    <mergeCell ref="B153:C153"/>
    <mergeCell ref="G153:H153"/>
    <mergeCell ref="B140:C140"/>
    <mergeCell ref="G140:H140"/>
    <mergeCell ref="B141:C141"/>
    <mergeCell ref="G141:H141"/>
    <mergeCell ref="B146:C149"/>
    <mergeCell ref="D147:D149"/>
    <mergeCell ref="F147:F149"/>
    <mergeCell ref="G147:H149"/>
    <mergeCell ref="B137:C137"/>
    <mergeCell ref="G137:H137"/>
    <mergeCell ref="B138:C138"/>
    <mergeCell ref="G138:H138"/>
    <mergeCell ref="B139:C139"/>
    <mergeCell ref="G139:H139"/>
    <mergeCell ref="B134:C134"/>
    <mergeCell ref="G134:H134"/>
    <mergeCell ref="B135:C135"/>
    <mergeCell ref="G135:H135"/>
    <mergeCell ref="B136:C136"/>
    <mergeCell ref="G136:H136"/>
    <mergeCell ref="B124:C124"/>
    <mergeCell ref="G124:H124"/>
    <mergeCell ref="B125:C125"/>
    <mergeCell ref="G125:H125"/>
    <mergeCell ref="B129:C132"/>
    <mergeCell ref="D130:D132"/>
    <mergeCell ref="F130:F132"/>
    <mergeCell ref="G130:H132"/>
    <mergeCell ref="B121:C121"/>
    <mergeCell ref="G121:H121"/>
    <mergeCell ref="B122:C122"/>
    <mergeCell ref="G122:H122"/>
    <mergeCell ref="B123:C123"/>
    <mergeCell ref="G123:H123"/>
    <mergeCell ref="B112:C112"/>
    <mergeCell ref="G112:H112"/>
    <mergeCell ref="B116:C119"/>
    <mergeCell ref="D117:D119"/>
    <mergeCell ref="F117:F119"/>
    <mergeCell ref="G117:H119"/>
    <mergeCell ref="B108:C108"/>
    <mergeCell ref="G108:H108"/>
    <mergeCell ref="B109:C109"/>
    <mergeCell ref="B110:C110"/>
    <mergeCell ref="G110:H110"/>
    <mergeCell ref="B111:C111"/>
    <mergeCell ref="G111:H111"/>
    <mergeCell ref="B102:C105"/>
    <mergeCell ref="D103:D105"/>
    <mergeCell ref="F103:F105"/>
    <mergeCell ref="G103:H105"/>
    <mergeCell ref="B107:C107"/>
    <mergeCell ref="G107:H107"/>
    <mergeCell ref="B96:C96"/>
    <mergeCell ref="G96:H96"/>
    <mergeCell ref="B97:C97"/>
    <mergeCell ref="G97:H97"/>
    <mergeCell ref="B98:C98"/>
    <mergeCell ref="G98:H98"/>
    <mergeCell ref="B93:C93"/>
    <mergeCell ref="G93:H93"/>
    <mergeCell ref="B94:C94"/>
    <mergeCell ref="G94:H94"/>
    <mergeCell ref="B95:C95"/>
    <mergeCell ref="G95:H95"/>
    <mergeCell ref="B83:C83"/>
    <mergeCell ref="G83:H83"/>
    <mergeCell ref="B84:C84"/>
    <mergeCell ref="G84:H84"/>
    <mergeCell ref="B88:C91"/>
    <mergeCell ref="D88:F88"/>
    <mergeCell ref="G88:H88"/>
    <mergeCell ref="D89:D91"/>
    <mergeCell ref="F89:F91"/>
    <mergeCell ref="G89:H91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B67:C67"/>
    <mergeCell ref="G67:H67"/>
    <mergeCell ref="B68:C68"/>
    <mergeCell ref="G68:H68"/>
    <mergeCell ref="B72:C75"/>
    <mergeCell ref="D73:D75"/>
    <mergeCell ref="F73:F75"/>
    <mergeCell ref="G73:H75"/>
    <mergeCell ref="B64:C64"/>
    <mergeCell ref="G64:H64"/>
    <mergeCell ref="B65:C65"/>
    <mergeCell ref="G65:H65"/>
    <mergeCell ref="B66:C66"/>
    <mergeCell ref="G66:H66"/>
    <mergeCell ref="B59:C62"/>
    <mergeCell ref="D59:F59"/>
    <mergeCell ref="G59:H59"/>
    <mergeCell ref="D60:D62"/>
    <mergeCell ref="F60:F62"/>
    <mergeCell ref="G60:H62"/>
    <mergeCell ref="B53:C53"/>
    <mergeCell ref="G53:H53"/>
    <mergeCell ref="B54:C54"/>
    <mergeCell ref="G54:H54"/>
    <mergeCell ref="B55:C55"/>
    <mergeCell ref="G55:H55"/>
    <mergeCell ref="B50:C50"/>
    <mergeCell ref="G50:H50"/>
    <mergeCell ref="B51:C51"/>
    <mergeCell ref="G51:H51"/>
    <mergeCell ref="B52:C52"/>
    <mergeCell ref="G52:H52"/>
    <mergeCell ref="B45:C48"/>
    <mergeCell ref="D45:F45"/>
    <mergeCell ref="G45:H45"/>
    <mergeCell ref="D46:D48"/>
    <mergeCell ref="F46:F48"/>
    <mergeCell ref="G46:H48"/>
    <mergeCell ref="B39:C39"/>
    <mergeCell ref="G39:H39"/>
    <mergeCell ref="B40:C40"/>
    <mergeCell ref="G40:H40"/>
    <mergeCell ref="B41:C41"/>
    <mergeCell ref="G41:H41"/>
    <mergeCell ref="B36:C36"/>
    <mergeCell ref="G36:H36"/>
    <mergeCell ref="B37:C37"/>
    <mergeCell ref="G37:H37"/>
    <mergeCell ref="B38:C38"/>
    <mergeCell ref="G38:H38"/>
    <mergeCell ref="B31:C34"/>
    <mergeCell ref="D31:F31"/>
    <mergeCell ref="G31:H31"/>
    <mergeCell ref="D32:D34"/>
    <mergeCell ref="F32:F34"/>
    <mergeCell ref="G32:H34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1:C14"/>
    <mergeCell ref="D11:F11"/>
    <mergeCell ref="G11:H11"/>
    <mergeCell ref="D12:D14"/>
    <mergeCell ref="F12:F14"/>
    <mergeCell ref="G12:H14"/>
    <mergeCell ref="B1:H1"/>
    <mergeCell ref="C4:F4"/>
    <mergeCell ref="C5:F5"/>
    <mergeCell ref="C6:F6"/>
    <mergeCell ref="C7:F7"/>
    <mergeCell ref="B9:H9"/>
  </mergeCells>
  <conditionalFormatting sqref="B16:B27 B36:B41 B50:B55 B64:B68 B77:B84 B93:B98 B107:B112 B121:B125 B134:B141 B151:B155 B164:B168">
    <cfRule type="expression" dxfId="1" priority="1">
      <formula>J16="Yes"</formula>
    </cfRule>
  </conditionalFormatting>
  <conditionalFormatting sqref="C16:C27 C36:C41 C50:C55 C64:C68 C77:C84 C93:C98 C107:C108 C110:C112 C121:C125 C134:C141 C151:C155 C164:C168">
    <cfRule type="expression" dxfId="0" priority="2">
      <formula>#REF!="Yes"</formula>
    </cfRule>
  </conditionalFormatting>
  <dataValidations count="1">
    <dataValidation type="list" showInputMessage="1" showErrorMessage="1" sqref="C4:F4" xr:uid="{9571381F-5416-2942-A08B-FEAA7AB23FD2}">
      <formula1>$B$212:$B$223</formula1>
    </dataValidation>
  </dataValidations>
  <pageMargins left="0.25" right="0.25" top="0.75" bottom="0.75" header="0.3" footer="0.3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 (Revised)</vt:lpstr>
      <vt:lpstr>'Retail (Revised)'!Print_Area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Awve</dc:creator>
  <cp:lastModifiedBy>Jackie Awve</cp:lastModifiedBy>
  <dcterms:created xsi:type="dcterms:W3CDTF">2024-11-12T02:41:49Z</dcterms:created>
  <dcterms:modified xsi:type="dcterms:W3CDTF">2024-11-12T02:45:38Z</dcterms:modified>
</cp:coreProperties>
</file>