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kyle_adams/Kyle Old Computer/APTA NY Treasurer/APTA NY Budget Spreadsheets/2027/"/>
    </mc:Choice>
  </mc:AlternateContent>
  <xr:revisionPtr revIDLastSave="0" documentId="13_ncr:1_{2715A9E7-27FB-CA46-9DA3-1C13D1DCDFEF}" xr6:coauthVersionLast="47" xr6:coauthVersionMax="47" xr10:uidLastSave="{00000000-0000-0000-0000-000000000000}"/>
  <bookViews>
    <workbookView xWindow="4360" yWindow="800" windowWidth="28100" windowHeight="21540" xr2:uid="{00000000-000D-0000-FFFF-FFFF00000000}"/>
  </bookViews>
  <sheets>
    <sheet name="Current Draft" sheetId="1" r:id="rId1"/>
    <sheet name="Note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4NJjNRH1kjm8jcLfQ/Rww5tTvzZMwWeRfLthXYKDoi4="/>
    </ext>
  </extLst>
</workbook>
</file>

<file path=xl/calcChain.xml><?xml version="1.0" encoding="utf-8"?>
<calcChain xmlns="http://schemas.openxmlformats.org/spreadsheetml/2006/main">
  <c r="X192" i="1" l="1"/>
  <c r="X181" i="1"/>
  <c r="X146" i="1"/>
  <c r="X139" i="1"/>
  <c r="X130" i="1"/>
  <c r="X125" i="1"/>
  <c r="X118" i="1"/>
  <c r="X93" i="1"/>
  <c r="X108" i="1" s="1"/>
  <c r="X82" i="1"/>
  <c r="X73" i="1"/>
  <c r="X65" i="1"/>
  <c r="X194" i="1" s="1"/>
  <c r="X60" i="1"/>
  <c r="X29" i="1"/>
  <c r="X34" i="1" s="1"/>
  <c r="X196" i="1" l="1"/>
  <c r="Y192" i="1" l="1"/>
  <c r="Y181" i="1"/>
  <c r="Y146" i="1"/>
  <c r="Y139" i="1"/>
  <c r="Y130" i="1"/>
  <c r="Y125" i="1"/>
  <c r="Y118" i="1"/>
  <c r="Y108" i="1"/>
  <c r="Y82" i="1"/>
  <c r="Y73" i="1"/>
  <c r="Y65" i="1"/>
  <c r="Y29" i="1"/>
  <c r="Y34" i="1" s="1"/>
  <c r="V181" i="1"/>
  <c r="W65" i="1"/>
  <c r="Y194" i="1" l="1"/>
  <c r="Y196" i="1" s="1"/>
  <c r="U65" i="1"/>
  <c r="W181" i="1" l="1"/>
  <c r="V139" i="1"/>
  <c r="V65" i="1"/>
  <c r="V29" i="1"/>
  <c r="W139" i="1" l="1"/>
  <c r="W192" i="1"/>
  <c r="W146" i="1"/>
  <c r="W130" i="1"/>
  <c r="W125" i="1"/>
  <c r="W118" i="1"/>
  <c r="W108" i="1"/>
  <c r="W82" i="1"/>
  <c r="W73" i="1"/>
  <c r="W29" i="1"/>
  <c r="W34" i="1" s="1"/>
  <c r="W194" i="1" l="1"/>
  <c r="W196" i="1" s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C181" i="1"/>
  <c r="D170" i="1"/>
  <c r="D181" i="1" s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G108" i="1"/>
  <c r="F108" i="1"/>
  <c r="E108" i="1"/>
  <c r="D108" i="1"/>
  <c r="C108" i="1"/>
  <c r="H95" i="1"/>
  <c r="H108" i="1" s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F65" i="1"/>
  <c r="E65" i="1"/>
  <c r="D65" i="1"/>
  <c r="C65" i="1"/>
  <c r="H60" i="1"/>
  <c r="H47" i="1"/>
  <c r="V34" i="1"/>
  <c r="U29" i="1"/>
  <c r="U34" i="1" s="1"/>
  <c r="T29" i="1"/>
  <c r="T34" i="1" s="1"/>
  <c r="S29" i="1"/>
  <c r="S34" i="1" s="1"/>
  <c r="R29" i="1"/>
  <c r="R34" i="1" s="1"/>
  <c r="Q29" i="1"/>
  <c r="Q34" i="1" s="1"/>
  <c r="P29" i="1"/>
  <c r="P34" i="1" s="1"/>
  <c r="O29" i="1"/>
  <c r="O34" i="1" s="1"/>
  <c r="N29" i="1"/>
  <c r="N34" i="1" s="1"/>
  <c r="M29" i="1"/>
  <c r="M34" i="1" s="1"/>
  <c r="L29" i="1"/>
  <c r="L34" i="1" s="1"/>
  <c r="K29" i="1"/>
  <c r="K34" i="1" s="1"/>
  <c r="J29" i="1"/>
  <c r="J34" i="1" s="1"/>
  <c r="I29" i="1"/>
  <c r="I34" i="1" s="1"/>
  <c r="H29" i="1"/>
  <c r="H34" i="1" s="1"/>
  <c r="G29" i="1"/>
  <c r="G34" i="1" s="1"/>
  <c r="F29" i="1"/>
  <c r="F34" i="1" s="1"/>
  <c r="E29" i="1"/>
  <c r="E34" i="1" s="1"/>
  <c r="D29" i="1"/>
  <c r="D34" i="1" s="1"/>
  <c r="C29" i="1"/>
  <c r="C34" i="1" s="1"/>
  <c r="H65" i="1" l="1"/>
  <c r="H194" i="1"/>
  <c r="H196" i="1" s="1"/>
  <c r="C194" i="1"/>
  <c r="C196" i="1" s="1"/>
  <c r="D194" i="1"/>
  <c r="D196" i="1" s="1"/>
  <c r="V194" i="1"/>
  <c r="V196" i="1" s="1"/>
  <c r="K194" i="1"/>
  <c r="K196" i="1" s="1"/>
  <c r="S194" i="1"/>
  <c r="S196" i="1" s="1"/>
  <c r="L194" i="1"/>
  <c r="L196" i="1" s="1"/>
  <c r="T194" i="1"/>
  <c r="T196" i="1" s="1"/>
  <c r="U194" i="1"/>
  <c r="U196" i="1" s="1"/>
  <c r="F194" i="1"/>
  <c r="F196" i="1" s="1"/>
  <c r="N194" i="1"/>
  <c r="N196" i="1" s="1"/>
  <c r="J194" i="1"/>
  <c r="J196" i="1" s="1"/>
  <c r="R194" i="1"/>
  <c r="R196" i="1" s="1"/>
  <c r="M194" i="1"/>
  <c r="M196" i="1" s="1"/>
  <c r="O194" i="1"/>
  <c r="O196" i="1" s="1"/>
  <c r="G194" i="1"/>
  <c r="G196" i="1" s="1"/>
  <c r="P194" i="1"/>
  <c r="P196" i="1" s="1"/>
  <c r="E194" i="1"/>
  <c r="E196" i="1" s="1"/>
  <c r="I194" i="1"/>
  <c r="I196" i="1" s="1"/>
  <c r="Q194" i="1"/>
  <c r="Q19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4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ID#AAABVJ2cO10
tc={165EBD5C-2277-4CCD-9D94-DD2F7AF520B7}    (2024-09-09 15:26:46)
[Threaded comment]
Your version of Excel allows you to read this threaded comment; however, any edits to it will get removed if the file is opened in a newer version of Excel. Learn more: https://go.microsoft.com/fwlink/?linkid=870924
Comment:
    Includes payroll Direct Deposit Fee - not a Bookkeeping Expense.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5A5CCe6FjvNr+KGinC42S00a7Ng=="/>
    </ext>
  </extLst>
</comments>
</file>

<file path=xl/sharedStrings.xml><?xml version="1.0" encoding="utf-8"?>
<sst xmlns="http://schemas.openxmlformats.org/spreadsheetml/2006/main" count="250" uniqueCount="198">
  <si>
    <t>Budget</t>
  </si>
  <si>
    <t>Actual</t>
  </si>
  <si>
    <t>Budget***</t>
  </si>
  <si>
    <t>Actual*</t>
  </si>
  <si>
    <t>Entire Year</t>
  </si>
  <si>
    <t>REVENUES</t>
  </si>
  <si>
    <t>Membership Dues</t>
  </si>
  <si>
    <t>Newsletter</t>
  </si>
  <si>
    <t>Commissions</t>
  </si>
  <si>
    <t>Career Center</t>
  </si>
  <si>
    <t>AASIG Director's Interns</t>
  </si>
  <si>
    <t>AIPT Projects</t>
  </si>
  <si>
    <t>CEH Processing</t>
  </si>
  <si>
    <r>
      <rPr>
        <sz val="11"/>
        <color theme="1"/>
        <rFont val="Cambria"/>
        <family val="1"/>
      </rPr>
      <t xml:space="preserve">CNC Administration - </t>
    </r>
    <r>
      <rPr>
        <sz val="8"/>
        <color theme="1"/>
        <rFont val="Cambria"/>
        <family val="1"/>
      </rPr>
      <t>remove for 2018</t>
    </r>
  </si>
  <si>
    <t>xxxxxxxxxxxxx</t>
  </si>
  <si>
    <t>Continuing Education</t>
  </si>
  <si>
    <t>Mini Conference(s)</t>
  </si>
  <si>
    <t xml:space="preserve"> </t>
  </si>
  <si>
    <t>Conference</t>
  </si>
  <si>
    <t>no conference</t>
  </si>
  <si>
    <t>Webinars</t>
  </si>
  <si>
    <t>Labels</t>
  </si>
  <si>
    <t>District Events (online regs.)</t>
  </si>
  <si>
    <t>District Projects/Mailings</t>
  </si>
  <si>
    <t>Northeast Caucus</t>
  </si>
  <si>
    <t>PR Outreach Grant</t>
  </si>
  <si>
    <t>Insurance Forum Grant</t>
  </si>
  <si>
    <t>Advertising</t>
  </si>
  <si>
    <t>Sub-Total Revenues</t>
  </si>
  <si>
    <t>Money Market Withdrawal</t>
  </si>
  <si>
    <t>Property Rental</t>
  </si>
  <si>
    <t>Total Revenues</t>
  </si>
  <si>
    <t>EXPENSES</t>
  </si>
  <si>
    <t>CHAPTER GOVERNANCE</t>
  </si>
  <si>
    <t>Executive Committee</t>
  </si>
  <si>
    <t>President</t>
  </si>
  <si>
    <t>President's Stipend</t>
  </si>
  <si>
    <t>Vice President</t>
  </si>
  <si>
    <t>Treasurer</t>
  </si>
  <si>
    <t>Secretary</t>
  </si>
  <si>
    <t xml:space="preserve">Member at Large  </t>
  </si>
  <si>
    <t>General Executive Expenses and Other Consultants to the Board</t>
  </si>
  <si>
    <t>Board of Directors</t>
  </si>
  <si>
    <t>Brooklyn Staten Island</t>
  </si>
  <si>
    <t>Catskill</t>
  </si>
  <si>
    <t>Central</t>
  </si>
  <si>
    <t>Eastern</t>
  </si>
  <si>
    <t>Finger Lakes</t>
  </si>
  <si>
    <t>Greater New York</t>
  </si>
  <si>
    <t>Hudson Valley</t>
  </si>
  <si>
    <t>Long Island</t>
  </si>
  <si>
    <t>Southern Tier</t>
  </si>
  <si>
    <t xml:space="preserve">Western </t>
  </si>
  <si>
    <t>Directors' Interns</t>
  </si>
  <si>
    <t>General Board Expenses</t>
  </si>
  <si>
    <t>Delegate Assembly</t>
  </si>
  <si>
    <t>Strategic Planning TF</t>
  </si>
  <si>
    <t>Speaker of Assembly</t>
  </si>
  <si>
    <t>Federal Affairs Liaison</t>
  </si>
  <si>
    <t>Total Chapter Governance</t>
  </si>
  <si>
    <t>ASSOCIATION LEADERSHIP</t>
  </si>
  <si>
    <t>Chief Delegate</t>
  </si>
  <si>
    <r>
      <rPr>
        <sz val="11"/>
        <color theme="1"/>
        <rFont val="Cambria"/>
        <family val="1"/>
      </rPr>
      <t>Delegates to HOD</t>
    </r>
    <r>
      <rPr>
        <sz val="10"/>
        <color theme="1"/>
        <rFont val="Cambria"/>
        <family val="1"/>
      </rPr>
      <t xml:space="preserve"> </t>
    </r>
    <r>
      <rPr>
        <sz val="8"/>
        <color theme="1"/>
        <rFont val="Cambria"/>
        <family val="1"/>
      </rPr>
      <t>(include boxed lunch)</t>
    </r>
  </si>
  <si>
    <t>-</t>
  </si>
  <si>
    <t>PTA Council Rep</t>
  </si>
  <si>
    <t>Total Association Leadership</t>
  </si>
  <si>
    <t>CONTINUING EDUCATION</t>
  </si>
  <si>
    <t>CEH</t>
  </si>
  <si>
    <t xml:space="preserve"> In house processing</t>
  </si>
  <si>
    <t xml:space="preserve"> Management company</t>
  </si>
  <si>
    <t>Mini conferences</t>
  </si>
  <si>
    <t xml:space="preserve">Conference </t>
  </si>
  <si>
    <t>Total Continuing Education</t>
  </si>
  <si>
    <t>CHAPTER COMMITTEES</t>
  </si>
  <si>
    <t>Archivist</t>
  </si>
  <si>
    <t>Awards Committee</t>
  </si>
  <si>
    <r>
      <rPr>
        <sz val="11"/>
        <color theme="1"/>
        <rFont val="Cambria"/>
        <family val="1"/>
      </rPr>
      <t xml:space="preserve">CNC Administration - </t>
    </r>
    <r>
      <rPr>
        <sz val="8"/>
        <color theme="1"/>
        <rFont val="Cambria"/>
        <family val="1"/>
      </rPr>
      <t>remove for 2018</t>
    </r>
  </si>
  <si>
    <t>District Allocations</t>
  </si>
  <si>
    <t>DEI Committee</t>
  </si>
  <si>
    <t>Finance Committee</t>
  </si>
  <si>
    <t>Judicial/Reference  Committee</t>
  </si>
  <si>
    <t>Leadership Committee</t>
  </si>
  <si>
    <t xml:space="preserve">Leadership Workshop </t>
  </si>
  <si>
    <t>Public Policy Committee</t>
  </si>
  <si>
    <t xml:space="preserve">Marketing &amp; Engagement </t>
  </si>
  <si>
    <t>Membership and Communications Committee</t>
  </si>
  <si>
    <t>Minority Affairs Committee</t>
  </si>
  <si>
    <t>Nominating Committee</t>
  </si>
  <si>
    <t>PTA Committee</t>
  </si>
  <si>
    <t>Practice Committee</t>
  </si>
  <si>
    <t>Program Committee</t>
  </si>
  <si>
    <t>Research Committee</t>
  </si>
  <si>
    <t>Student SIG - Chapter Expenses</t>
  </si>
  <si>
    <t>Politial Action Committee (PAC)</t>
  </si>
  <si>
    <t>Regional Mini-Conclaves</t>
  </si>
  <si>
    <t>Ubit Income Tax</t>
  </si>
  <si>
    <t>Total Committees</t>
  </si>
  <si>
    <t>PUBLIC POLICY</t>
  </si>
  <si>
    <t>Capital Hill Day</t>
  </si>
  <si>
    <t>Lobbyist</t>
  </si>
  <si>
    <t>Lobby Day</t>
  </si>
  <si>
    <t>Lobbying Activity</t>
  </si>
  <si>
    <t>State Payment and Policy Forum</t>
  </si>
  <si>
    <t>PT Action Advocacy App</t>
  </si>
  <si>
    <t>Total Legislative</t>
  </si>
  <si>
    <t>SPECIAL INTEREST</t>
  </si>
  <si>
    <t>AIPT of NYPTA</t>
  </si>
  <si>
    <t>AASIG of APTA New York</t>
  </si>
  <si>
    <t>Student SIG of APTA New York</t>
  </si>
  <si>
    <t>Total Special Interest</t>
  </si>
  <si>
    <t>RESEARCH</t>
  </si>
  <si>
    <t>Arthur J Nelson Research Fund</t>
  </si>
  <si>
    <t xml:space="preserve">Total Research </t>
  </si>
  <si>
    <t>PUBLIC RELATIONS &amp; COMMUNICATIONS</t>
  </si>
  <si>
    <t>icontact</t>
  </si>
  <si>
    <t>Database Membership Program</t>
  </si>
  <si>
    <t>PAC Donation</t>
  </si>
  <si>
    <t>Total PR &amp; Communications</t>
  </si>
  <si>
    <t>PROFESSIONAL SERVICE</t>
  </si>
  <si>
    <t>Accountant</t>
  </si>
  <si>
    <t>Legal</t>
  </si>
  <si>
    <t>Bookkeeping</t>
  </si>
  <si>
    <t>Total Professional Services</t>
  </si>
  <si>
    <t>ADMINISTRATION</t>
  </si>
  <si>
    <t>Salaries</t>
  </si>
  <si>
    <t>Overtime</t>
  </si>
  <si>
    <t>Payroll Taxes</t>
  </si>
  <si>
    <t>Fica</t>
  </si>
  <si>
    <t>Futa</t>
  </si>
  <si>
    <t>NYS Disability</t>
  </si>
  <si>
    <t>NYS Unemployment</t>
  </si>
  <si>
    <t>Worker's Compensation</t>
  </si>
  <si>
    <t>Benefits</t>
  </si>
  <si>
    <t>Pension</t>
  </si>
  <si>
    <t>Professional Staff Development</t>
  </si>
  <si>
    <t>Travel</t>
  </si>
  <si>
    <t>Executive Director</t>
  </si>
  <si>
    <t>Staff</t>
  </si>
  <si>
    <t>Internet</t>
  </si>
  <si>
    <t>Consultant</t>
  </si>
  <si>
    <t>Insurance</t>
  </si>
  <si>
    <t>Supplies</t>
  </si>
  <si>
    <t>Equipment under $500</t>
  </si>
  <si>
    <t>Telephone</t>
  </si>
  <si>
    <t>Conference Calls</t>
  </si>
  <si>
    <t>Computer Service/Supplies/Prog.</t>
  </si>
  <si>
    <t>Computer Equipment*</t>
  </si>
  <si>
    <t>Dues and Subscriptions</t>
  </si>
  <si>
    <t>Tokens of Appreciation</t>
  </si>
  <si>
    <t>Contributions</t>
  </si>
  <si>
    <t>Service Fees</t>
  </si>
  <si>
    <t>Photocopier</t>
  </si>
  <si>
    <t>PO Box</t>
  </si>
  <si>
    <t xml:space="preserve">Storage Rental  </t>
  </si>
  <si>
    <t>Total Administration</t>
  </si>
  <si>
    <t>Building Expenses</t>
  </si>
  <si>
    <t>Water &amp; Sewer</t>
  </si>
  <si>
    <t>Property Insurance</t>
  </si>
  <si>
    <t>Mortgage &amp; Interest</t>
  </si>
  <si>
    <t>Dumpster</t>
  </si>
  <si>
    <t>Gas/Electric</t>
  </si>
  <si>
    <t>General Repairs &amp; Maintenance</t>
  </si>
  <si>
    <t>Real Estate Taxes</t>
  </si>
  <si>
    <t>Total Building Expenses</t>
  </si>
  <si>
    <t>TOTAL EXPENSES</t>
  </si>
  <si>
    <t>Net Total</t>
  </si>
  <si>
    <t>*From Fixed Assets</t>
  </si>
  <si>
    <t>Exhibit Booths - indent from conference</t>
  </si>
  <si>
    <t>Registration - indent from conference</t>
  </si>
  <si>
    <t>Sponsors - indent from conference</t>
  </si>
  <si>
    <t xml:space="preserve">PT: </t>
  </si>
  <si>
    <t>PTA:</t>
  </si>
  <si>
    <t xml:space="preserve">Post-Professional Student: </t>
  </si>
  <si>
    <t>PT/PTA Student:</t>
  </si>
  <si>
    <t>Life PT/PTA Members:</t>
  </si>
  <si>
    <t>Retired PT Members:</t>
  </si>
  <si>
    <t xml:space="preserve">Retired PTA Members: </t>
  </si>
  <si>
    <t>A. Spring Board Meeting (Embassy Suites, Saratoga Springs, NY)</t>
  </si>
  <si>
    <t>Attending:</t>
  </si>
  <si>
    <t>Elected Officers</t>
  </si>
  <si>
    <t>Lodging:</t>
  </si>
  <si>
    <t>Executive Committee 2 nights (EC Meeting and BOD Meeting), all other 1 night (Half of the negotiated rate ($119.50)</t>
  </si>
  <si>
    <t>Dues for APTA NY</t>
  </si>
  <si>
    <t>2026 DA - Need to fund the following:</t>
  </si>
  <si>
    <t>Chapter Directors</t>
  </si>
  <si>
    <t>Committee Chairs</t>
  </si>
  <si>
    <t>Meals:</t>
  </si>
  <si>
    <t>Provided</t>
  </si>
  <si>
    <t>B. Delegate Assembly (Embassy Suites, Saratoga Springs, NY)</t>
  </si>
  <si>
    <t>Judicial and Nominating Committee (all members)</t>
  </si>
  <si>
    <r>
      <t>Awards, Judicial Reference, PAC, Speaker, Chief Delegate</t>
    </r>
    <r>
      <rPr>
        <sz val="11"/>
        <color rgb="FF000000"/>
        <rFont val="Calibri"/>
        <family val="2"/>
        <scheme val="minor"/>
      </rPr>
      <t xml:space="preserve"> and PTA C</t>
    </r>
    <r>
      <rPr>
        <sz val="11"/>
        <color theme="1"/>
        <rFont val="Calibri"/>
        <family val="2"/>
        <scheme val="minor"/>
      </rPr>
      <t>ouncil</t>
    </r>
    <r>
      <rPr>
        <sz val="11"/>
        <color rgb="FF000000"/>
        <rFont val="Calibri"/>
        <family val="2"/>
        <scheme val="minor"/>
      </rPr>
      <t xml:space="preserve"> Rep</t>
    </r>
  </si>
  <si>
    <t>Travel:</t>
  </si>
  <si>
    <t>$.70/mile + tolls</t>
  </si>
  <si>
    <r>
      <t>E</t>
    </r>
    <r>
      <rPr>
        <sz val="11"/>
        <color rgb="FF000000"/>
        <rFont val="Calibri"/>
        <family val="2"/>
        <scheme val="minor"/>
      </rPr>
      <t xml:space="preserve">lected Officers </t>
    </r>
    <r>
      <rPr>
        <sz val="11"/>
        <color theme="1"/>
        <rFont val="Calibri"/>
        <family val="2"/>
        <scheme val="minor"/>
      </rPr>
      <t xml:space="preserve"> x 5</t>
    </r>
  </si>
  <si>
    <r>
      <t xml:space="preserve">EC 1 full night, 1 half night for others (to be paid from Chapter's new motion) </t>
    </r>
    <r>
      <rPr>
        <b/>
        <i/>
        <sz val="11"/>
        <color theme="1"/>
        <rFont val="Calibri"/>
        <family val="2"/>
        <scheme val="minor"/>
      </rPr>
      <t>(negotiated $119.50 for this as well???)</t>
    </r>
  </si>
  <si>
    <t>Unexpended Balance Income</t>
  </si>
  <si>
    <t>Postage / PO Box</t>
  </si>
  <si>
    <t>All data as of 7/31/2026 except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</si>
</sst>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i/>
      <sz val="11"/>
      <color theme="1"/>
      <name val="Cambria"/>
      <family val="1"/>
    </font>
    <font>
      <i/>
      <sz val="11"/>
      <color theme="1"/>
      <name val="Cambria"/>
      <family val="1"/>
    </font>
    <font>
      <b/>
      <u/>
      <sz val="11"/>
      <color theme="1"/>
      <name val="Cambria"/>
      <family val="1"/>
    </font>
    <font>
      <i/>
      <sz val="8"/>
      <color theme="1"/>
      <name val="Cambria"/>
      <family val="1"/>
    </font>
    <font>
      <b/>
      <u/>
      <sz val="11"/>
      <color theme="1"/>
      <name val="Cambria"/>
      <family val="1"/>
    </font>
    <font>
      <b/>
      <i/>
      <sz val="11"/>
      <color theme="1"/>
      <name val="Bodoni"/>
    </font>
    <font>
      <b/>
      <sz val="11"/>
      <color theme="1"/>
      <name val="Bodoni"/>
    </font>
    <font>
      <b/>
      <u/>
      <sz val="11"/>
      <color theme="1"/>
      <name val="Cambria"/>
      <family val="1"/>
    </font>
    <font>
      <b/>
      <u/>
      <sz val="11"/>
      <color theme="1"/>
      <name val="Cambria"/>
      <family val="1"/>
    </font>
    <font>
      <sz val="11"/>
      <color theme="1"/>
      <name val="Calibri"/>
      <family val="2"/>
    </font>
    <font>
      <b/>
      <sz val="11"/>
      <color theme="1"/>
      <name val="Cambria"/>
      <family val="1"/>
    </font>
    <font>
      <sz val="10"/>
      <color theme="1"/>
      <name val="Cambria"/>
      <family val="1"/>
    </font>
    <font>
      <i/>
      <sz val="9"/>
      <color theme="1"/>
      <name val="Cambria"/>
      <family val="1"/>
    </font>
    <font>
      <i/>
      <sz val="11"/>
      <color theme="1"/>
      <name val="Bodoni"/>
    </font>
    <font>
      <b/>
      <u/>
      <sz val="11"/>
      <color theme="1"/>
      <name val="Bodoni"/>
    </font>
    <font>
      <b/>
      <u/>
      <sz val="11"/>
      <color theme="1"/>
      <name val="Cambria"/>
      <family val="1"/>
    </font>
    <font>
      <sz val="11"/>
      <color theme="1"/>
      <name val="Calibri"/>
      <family val="2"/>
      <scheme val="minor"/>
    </font>
    <font>
      <sz val="8"/>
      <color theme="1"/>
      <name val="Cambria"/>
      <family val="1"/>
    </font>
    <font>
      <i/>
      <sz val="10"/>
      <color theme="1"/>
      <name val="Cambria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 (Body)"/>
    </font>
    <font>
      <b/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ABF8F"/>
        <bgColor rgb="FFFABF8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15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164" fontId="3" fillId="0" borderId="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4" fillId="0" borderId="0" xfId="0" applyNumberFormat="1" applyFont="1"/>
    <xf numFmtId="1" fontId="4" fillId="0" borderId="0" xfId="0" applyNumberFormat="1" applyFont="1"/>
    <xf numFmtId="164" fontId="4" fillId="2" borderId="3" xfId="0" applyNumberFormat="1" applyFont="1" applyFill="1" applyBorder="1"/>
    <xf numFmtId="0" fontId="5" fillId="0" borderId="0" xfId="0" applyFont="1" applyAlignment="1">
      <alignment horizontal="left"/>
    </xf>
    <xf numFmtId="164" fontId="6" fillId="0" borderId="0" xfId="0" applyNumberFormat="1" applyFont="1"/>
    <xf numFmtId="0" fontId="7" fillId="3" borderId="3" xfId="0" applyFont="1" applyFill="1" applyBorder="1"/>
    <xf numFmtId="164" fontId="4" fillId="0" borderId="6" xfId="0" applyNumberFormat="1" applyFont="1" applyBorder="1"/>
    <xf numFmtId="1" fontId="4" fillId="4" borderId="6" xfId="0" applyNumberFormat="1" applyFont="1" applyFill="1" applyBorder="1"/>
    <xf numFmtId="164" fontId="4" fillId="4" borderId="6" xfId="0" applyNumberFormat="1" applyFont="1" applyFill="1" applyBorder="1"/>
    <xf numFmtId="0" fontId="2" fillId="0" borderId="7" xfId="0" applyFont="1" applyBorder="1"/>
    <xf numFmtId="1" fontId="4" fillId="0" borderId="6" xfId="0" applyNumberFormat="1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8" fillId="0" borderId="6" xfId="0" applyFont="1" applyBorder="1" applyAlignment="1">
      <alignment horizontal="center"/>
    </xf>
    <xf numFmtId="164" fontId="4" fillId="5" borderId="6" xfId="0" applyNumberFormat="1" applyFont="1" applyFill="1" applyBorder="1"/>
    <xf numFmtId="1" fontId="4" fillId="5" borderId="6" xfId="0" applyNumberFormat="1" applyFont="1" applyFill="1" applyBorder="1"/>
    <xf numFmtId="0" fontId="2" fillId="0" borderId="6" xfId="0" applyFont="1" applyBorder="1"/>
    <xf numFmtId="164" fontId="4" fillId="2" borderId="6" xfId="0" applyNumberFormat="1" applyFont="1" applyFill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5" borderId="11" xfId="0" applyNumberFormat="1" applyFont="1" applyFill="1" applyBorder="1"/>
    <xf numFmtId="1" fontId="4" fillId="5" borderId="10" xfId="0" applyNumberFormat="1" applyFont="1" applyFill="1" applyBorder="1"/>
    <xf numFmtId="164" fontId="4" fillId="5" borderId="10" xfId="0" applyNumberFormat="1" applyFont="1" applyFill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1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 wrapText="1"/>
    </xf>
    <xf numFmtId="164" fontId="12" fillId="6" borderId="6" xfId="0" applyNumberFormat="1" applyFont="1" applyFill="1" applyBorder="1"/>
    <xf numFmtId="0" fontId="2" fillId="0" borderId="12" xfId="0" applyFont="1" applyBorder="1"/>
    <xf numFmtId="164" fontId="2" fillId="0" borderId="6" xfId="0" applyNumberFormat="1" applyFont="1" applyBorder="1"/>
    <xf numFmtId="1" fontId="2" fillId="0" borderId="6" xfId="0" applyNumberFormat="1" applyFont="1" applyBorder="1"/>
    <xf numFmtId="0" fontId="2" fillId="7" borderId="3" xfId="0" applyFont="1" applyFill="1" applyBorder="1"/>
    <xf numFmtId="164" fontId="4" fillId="0" borderId="2" xfId="0" applyNumberFormat="1" applyFont="1" applyBorder="1"/>
    <xf numFmtId="1" fontId="4" fillId="4" borderId="13" xfId="0" applyNumberFormat="1" applyFont="1" applyFill="1" applyBorder="1"/>
    <xf numFmtId="164" fontId="4" fillId="4" borderId="13" xfId="0" applyNumberFormat="1" applyFont="1" applyFill="1" applyBorder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164" fontId="4" fillId="0" borderId="14" xfId="0" applyNumberFormat="1" applyFont="1" applyBorder="1"/>
    <xf numFmtId="164" fontId="4" fillId="5" borderId="15" xfId="0" applyNumberFormat="1" applyFont="1" applyFill="1" applyBorder="1"/>
    <xf numFmtId="1" fontId="4" fillId="5" borderId="15" xfId="0" applyNumberFormat="1" applyFont="1" applyFill="1" applyBorder="1"/>
    <xf numFmtId="0" fontId="14" fillId="0" borderId="12" xfId="0" applyFont="1" applyBorder="1"/>
    <xf numFmtId="164" fontId="15" fillId="0" borderId="6" xfId="0" applyNumberFormat="1" applyFont="1" applyBorder="1"/>
    <xf numFmtId="0" fontId="2" fillId="8" borderId="3" xfId="0" applyFont="1" applyFill="1" applyBorder="1"/>
    <xf numFmtId="0" fontId="2" fillId="8" borderId="3" xfId="0" applyFont="1" applyFill="1" applyBorder="1" applyAlignment="1">
      <alignment horizontal="left"/>
    </xf>
    <xf numFmtId="164" fontId="4" fillId="8" borderId="6" xfId="0" applyNumberFormat="1" applyFont="1" applyFill="1" applyBorder="1"/>
    <xf numFmtId="1" fontId="4" fillId="8" borderId="6" xfId="0" applyNumberFormat="1" applyFont="1" applyFill="1" applyBorder="1"/>
    <xf numFmtId="164" fontId="12" fillId="9" borderId="6" xfId="0" applyNumberFormat="1" applyFont="1" applyFill="1" applyBorder="1"/>
    <xf numFmtId="164" fontId="4" fillId="10" borderId="6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164" fontId="4" fillId="0" borderId="16" xfId="0" applyNumberFormat="1" applyFont="1" applyBorder="1"/>
    <xf numFmtId="1" fontId="4" fillId="5" borderId="17" xfId="0" applyNumberFormat="1" applyFont="1" applyFill="1" applyBorder="1"/>
    <xf numFmtId="164" fontId="4" fillId="5" borderId="17" xfId="0" applyNumberFormat="1" applyFont="1" applyFill="1" applyBorder="1"/>
    <xf numFmtId="164" fontId="2" fillId="0" borderId="14" xfId="0" applyNumberFormat="1" applyFont="1" applyBorder="1"/>
    <xf numFmtId="1" fontId="4" fillId="0" borderId="2" xfId="0" applyNumberFormat="1" applyFont="1" applyBorder="1"/>
    <xf numFmtId="0" fontId="13" fillId="0" borderId="0" xfId="0" applyFont="1"/>
    <xf numFmtId="164" fontId="4" fillId="11" borderId="6" xfId="0" applyNumberFormat="1" applyFont="1" applyFill="1" applyBorder="1"/>
    <xf numFmtId="164" fontId="4" fillId="9" borderId="6" xfId="0" applyNumberFormat="1" applyFont="1" applyFill="1" applyBorder="1"/>
    <xf numFmtId="164" fontId="4" fillId="0" borderId="1" xfId="0" applyNumberFormat="1" applyFont="1" applyBorder="1"/>
    <xf numFmtId="1" fontId="4" fillId="4" borderId="18" xfId="0" applyNumberFormat="1" applyFont="1" applyFill="1" applyBorder="1"/>
    <xf numFmtId="164" fontId="4" fillId="4" borderId="18" xfId="0" applyNumberFormat="1" applyFont="1" applyFill="1" applyBorder="1"/>
    <xf numFmtId="164" fontId="4" fillId="0" borderId="19" xfId="0" applyNumberFormat="1" applyFont="1" applyBorder="1"/>
    <xf numFmtId="164" fontId="4" fillId="5" borderId="20" xfId="0" applyNumberFormat="1" applyFont="1" applyFill="1" applyBorder="1"/>
    <xf numFmtId="1" fontId="4" fillId="5" borderId="20" xfId="0" applyNumberFormat="1" applyFont="1" applyFill="1" applyBorder="1"/>
    <xf numFmtId="44" fontId="4" fillId="0" borderId="6" xfId="0" applyNumberFormat="1" applyFont="1" applyBorder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1" fontId="4" fillId="0" borderId="14" xfId="0" applyNumberFormat="1" applyFont="1" applyBorder="1"/>
    <xf numFmtId="0" fontId="18" fillId="0" borderId="0" xfId="0" applyFont="1" applyAlignment="1">
      <alignment horizontal="center"/>
    </xf>
    <xf numFmtId="0" fontId="19" fillId="0" borderId="0" xfId="0" applyFont="1"/>
    <xf numFmtId="6" fontId="0" fillId="0" borderId="0" xfId="0" applyNumberFormat="1"/>
    <xf numFmtId="0" fontId="22" fillId="0" borderId="3" xfId="0" applyFont="1" applyBorder="1" applyAlignment="1">
      <alignment horizontal="left" vertical="center" indent="6"/>
    </xf>
    <xf numFmtId="0" fontId="22" fillId="0" borderId="3" xfId="0" applyFont="1" applyBorder="1" applyAlignment="1">
      <alignment vertical="center"/>
    </xf>
    <xf numFmtId="0" fontId="24" fillId="0" borderId="3" xfId="0" applyFont="1" applyBorder="1" applyAlignment="1">
      <alignment horizontal="left" vertical="center" indent="1"/>
    </xf>
    <xf numFmtId="0" fontId="25" fillId="0" borderId="3" xfId="0" applyFont="1" applyBorder="1" applyAlignment="1">
      <alignment horizontal="left" vertical="center" indent="1"/>
    </xf>
    <xf numFmtId="0" fontId="19" fillId="0" borderId="0" xfId="0" applyFont="1" applyAlignment="1">
      <alignment vertical="center"/>
    </xf>
    <xf numFmtId="8" fontId="19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0" fontId="26" fillId="0" borderId="0" xfId="0" applyFont="1"/>
    <xf numFmtId="0" fontId="27" fillId="0" borderId="0" xfId="0" applyFont="1"/>
    <xf numFmtId="8" fontId="19" fillId="0" borderId="0" xfId="0" applyNumberFormat="1" applyFont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14" fontId="21" fillId="2" borderId="3" xfId="0" applyNumberFormat="1" applyFont="1" applyFill="1" applyBorder="1" applyAlignment="1">
      <alignment horizontal="center" wrapText="1"/>
    </xf>
    <xf numFmtId="164" fontId="4" fillId="0" borderId="7" xfId="0" applyNumberFormat="1" applyFont="1" applyBorder="1"/>
    <xf numFmtId="164" fontId="4" fillId="0" borderId="22" xfId="0" applyNumberFormat="1" applyFont="1" applyBorder="1"/>
    <xf numFmtId="1" fontId="4" fillId="0" borderId="22" xfId="0" applyNumberFormat="1" applyFont="1" applyBorder="1"/>
    <xf numFmtId="2" fontId="3" fillId="0" borderId="6" xfId="0" applyNumberFormat="1" applyFont="1" applyBorder="1" applyAlignment="1">
      <alignment horizontal="center"/>
    </xf>
    <xf numFmtId="2" fontId="4" fillId="0" borderId="0" xfId="0" applyNumberFormat="1" applyFont="1"/>
    <xf numFmtId="2" fontId="0" fillId="0" borderId="0" xfId="0" applyNumberFormat="1"/>
    <xf numFmtId="0" fontId="1" fillId="0" borderId="0" xfId="0" applyFont="1" applyAlignment="1">
      <alignment wrapText="1"/>
    </xf>
    <xf numFmtId="44" fontId="4" fillId="0" borderId="14" xfId="1" applyFont="1" applyBorder="1"/>
    <xf numFmtId="44" fontId="4" fillId="0" borderId="0" xfId="1" applyFont="1"/>
    <xf numFmtId="44" fontId="4" fillId="0" borderId="6" xfId="1" applyFont="1" applyBorder="1"/>
    <xf numFmtId="44" fontId="4" fillId="0" borderId="22" xfId="1" applyFont="1" applyBorder="1"/>
    <xf numFmtId="44" fontId="2" fillId="0" borderId="6" xfId="1" applyFont="1" applyBorder="1"/>
    <xf numFmtId="164" fontId="4" fillId="0" borderId="13" xfId="0" applyNumberFormat="1" applyFont="1" applyBorder="1"/>
    <xf numFmtId="164" fontId="4" fillId="0" borderId="18" xfId="0" applyNumberFormat="1" applyFont="1" applyBorder="1"/>
    <xf numFmtId="164" fontId="4" fillId="0" borderId="15" xfId="0" applyNumberFormat="1" applyFont="1" applyBorder="1"/>
    <xf numFmtId="0" fontId="1" fillId="0" borderId="0" xfId="0" applyFont="1"/>
    <xf numFmtId="44" fontId="4" fillId="4" borderId="6" xfId="1" applyFont="1" applyFill="1" applyBorder="1"/>
    <xf numFmtId="44" fontId="4" fillId="5" borderId="6" xfId="1" applyFont="1" applyFill="1" applyBorder="1"/>
    <xf numFmtId="44" fontId="4" fillId="12" borderId="6" xfId="1" applyFont="1" applyFill="1" applyBorder="1"/>
    <xf numFmtId="44" fontId="4" fillId="13" borderId="22" xfId="1" applyFont="1" applyFill="1" applyBorder="1"/>
    <xf numFmtId="44" fontId="4" fillId="5" borderId="10" xfId="1" applyFont="1" applyFill="1" applyBorder="1"/>
    <xf numFmtId="44" fontId="4" fillId="5" borderId="15" xfId="1" applyFont="1" applyFill="1" applyBorder="1"/>
    <xf numFmtId="44" fontId="4" fillId="8" borderId="6" xfId="1" applyFont="1" applyFill="1" applyBorder="1"/>
    <xf numFmtId="44" fontId="4" fillId="10" borderId="6" xfId="1" applyFont="1" applyFill="1" applyBorder="1"/>
    <xf numFmtId="44" fontId="4" fillId="4" borderId="13" xfId="1" applyFont="1" applyFill="1" applyBorder="1"/>
    <xf numFmtId="44" fontId="4" fillId="5" borderId="17" xfId="1" applyFont="1" applyFill="1" applyBorder="1"/>
    <xf numFmtId="44" fontId="4" fillId="4" borderId="22" xfId="1" applyFont="1" applyFill="1" applyBorder="1"/>
    <xf numFmtId="44" fontId="4" fillId="4" borderId="21" xfId="1" applyFont="1" applyFill="1" applyBorder="1"/>
    <xf numFmtId="44" fontId="4" fillId="5" borderId="11" xfId="1" applyFont="1" applyFill="1" applyBorder="1"/>
    <xf numFmtId="44" fontId="4" fillId="5" borderId="20" xfId="1" applyFont="1" applyFill="1" applyBorder="1"/>
    <xf numFmtId="44" fontId="4" fillId="0" borderId="25" xfId="1" applyFont="1" applyBorder="1"/>
    <xf numFmtId="44" fontId="4" fillId="0" borderId="3" xfId="1" applyFont="1" applyBorder="1"/>
    <xf numFmtId="164" fontId="4" fillId="4" borderId="22" xfId="0" applyNumberFormat="1" applyFont="1" applyFill="1" applyBorder="1"/>
    <xf numFmtId="164" fontId="4" fillId="4" borderId="21" xfId="0" applyNumberFormat="1" applyFont="1" applyFill="1" applyBorder="1"/>
    <xf numFmtId="164" fontId="4" fillId="0" borderId="21" xfId="0" applyNumberFormat="1" applyFont="1" applyBorder="1"/>
    <xf numFmtId="164" fontId="4" fillId="5" borderId="21" xfId="0" applyNumberFormat="1" applyFont="1" applyFill="1" applyBorder="1"/>
    <xf numFmtId="44" fontId="4" fillId="5" borderId="21" xfId="1" applyFont="1" applyFill="1" applyBorder="1"/>
    <xf numFmtId="44" fontId="1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/>
    <xf numFmtId="44" fontId="4" fillId="0" borderId="6" xfId="1" applyFont="1" applyFill="1" applyBorder="1"/>
    <xf numFmtId="164" fontId="4" fillId="0" borderId="6" xfId="0" applyNumberFormat="1" applyFont="1" applyFill="1" applyBorder="1"/>
    <xf numFmtId="44" fontId="4" fillId="14" borderId="6" xfId="1" applyFont="1" applyFill="1" applyBorder="1"/>
    <xf numFmtId="164" fontId="4" fillId="14" borderId="0" xfId="0" applyNumberFormat="1" applyFont="1" applyFill="1"/>
    <xf numFmtId="44" fontId="4" fillId="13" borderId="6" xfId="1" applyFont="1" applyFill="1" applyBorder="1"/>
    <xf numFmtId="164" fontId="2" fillId="0" borderId="6" xfId="0" applyNumberFormat="1" applyFont="1" applyFill="1" applyBorder="1"/>
    <xf numFmtId="44" fontId="4" fillId="14" borderId="22" xfId="1" applyFont="1" applyFill="1" applyBorder="1"/>
    <xf numFmtId="44" fontId="4" fillId="15" borderId="6" xfId="1" applyFont="1" applyFill="1" applyBorder="1"/>
    <xf numFmtId="44" fontId="4" fillId="15" borderId="10" xfId="1" applyFont="1" applyFill="1" applyBorder="1"/>
    <xf numFmtId="44" fontId="4" fillId="15" borderId="21" xfId="1" applyFont="1" applyFill="1" applyBorder="1"/>
    <xf numFmtId="44" fontId="4" fillId="15" borderId="15" xfId="1" applyFont="1" applyFill="1" applyBorder="1"/>
    <xf numFmtId="44" fontId="4" fillId="15" borderId="17" xfId="1" applyFont="1" applyFill="1" applyBorder="1"/>
    <xf numFmtId="44" fontId="4" fillId="15" borderId="25" xfId="1" applyFont="1" applyFill="1" applyBorder="1"/>
    <xf numFmtId="44" fontId="4" fillId="15" borderId="23" xfId="1" applyFont="1" applyFill="1" applyBorder="1"/>
    <xf numFmtId="44" fontId="4" fillId="15" borderId="24" xfId="1" applyFont="1" applyFill="1" applyBorder="1"/>
    <xf numFmtId="44" fontId="4" fillId="14" borderId="21" xfId="1" applyFont="1" applyFill="1" applyBorder="1"/>
    <xf numFmtId="44" fontId="4" fillId="14" borderId="26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200</xdr:row>
      <xdr:rowOff>0</xdr:rowOff>
    </xdr:from>
    <xdr:ext cx="1066800" cy="1143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12600" y="3722850"/>
          <a:ext cx="1066800" cy="114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1"/>
  <sheetViews>
    <sheetView tabSelected="1" zoomScale="150" zoomScaleNormal="160" workbookViewId="0">
      <pane xSplit="12" ySplit="2" topLeftCell="S180" activePane="bottomRight" state="frozen"/>
      <selection pane="topRight" activeCell="M1" sqref="M1"/>
      <selection pane="bottomLeft" activeCell="A3" sqref="A3"/>
      <selection pane="bottomRight" activeCell="X16" sqref="X16"/>
    </sheetView>
  </sheetViews>
  <sheetFormatPr baseColWidth="10" defaultColWidth="14.5" defaultRowHeight="15" customHeight="1" x14ac:dyDescent="0.2"/>
  <cols>
    <col min="1" max="1" width="4.83203125" customWidth="1"/>
    <col min="2" max="2" width="22.33203125" customWidth="1"/>
    <col min="3" max="10" width="15.33203125" hidden="1" customWidth="1"/>
    <col min="11" max="11" width="0.83203125" hidden="1" customWidth="1"/>
    <col min="12" max="12" width="7" hidden="1" customWidth="1"/>
    <col min="13" max="14" width="12.33203125" hidden="1" customWidth="1"/>
    <col min="15" max="18" width="11.6640625" customWidth="1"/>
    <col min="19" max="19" width="12" customWidth="1"/>
    <col min="20" max="20" width="18.33203125" customWidth="1"/>
    <col min="21" max="21" width="12" customWidth="1"/>
    <col min="22" max="22" width="18.33203125" customWidth="1"/>
    <col min="23" max="23" width="12" style="106" customWidth="1"/>
    <col min="24" max="24" width="18.33203125" customWidth="1"/>
    <col min="25" max="25" width="15.5" style="106" customWidth="1"/>
    <col min="26" max="26" width="24.5" customWidth="1"/>
  </cols>
  <sheetData>
    <row r="1" spans="1:26" ht="13.5" customHeight="1" x14ac:dyDescent="0.2">
      <c r="A1" s="1"/>
      <c r="B1" s="2"/>
      <c r="C1" s="3">
        <v>2016</v>
      </c>
      <c r="D1" s="3">
        <v>2016</v>
      </c>
      <c r="E1" s="3">
        <v>2017</v>
      </c>
      <c r="F1" s="3">
        <v>2017</v>
      </c>
      <c r="G1" s="3">
        <v>2018</v>
      </c>
      <c r="H1" s="3">
        <v>2018</v>
      </c>
      <c r="I1" s="3">
        <v>2019</v>
      </c>
      <c r="J1" s="3">
        <v>2019</v>
      </c>
      <c r="K1" s="4">
        <v>2020</v>
      </c>
      <c r="L1" s="3">
        <v>2020</v>
      </c>
      <c r="M1" s="3">
        <v>2021</v>
      </c>
      <c r="N1" s="5">
        <v>2021</v>
      </c>
      <c r="O1" s="3">
        <v>2022</v>
      </c>
      <c r="P1" s="5">
        <v>2022</v>
      </c>
      <c r="Q1" s="3">
        <v>2023</v>
      </c>
      <c r="R1" s="5">
        <v>2023</v>
      </c>
      <c r="S1" s="3">
        <v>2024</v>
      </c>
      <c r="T1" s="5">
        <v>2024</v>
      </c>
      <c r="U1" s="3">
        <v>2025</v>
      </c>
      <c r="V1" s="5">
        <v>2025</v>
      </c>
      <c r="W1" s="3">
        <v>2026</v>
      </c>
      <c r="X1" s="5">
        <v>2026</v>
      </c>
      <c r="Y1" s="4">
        <v>2027</v>
      </c>
    </row>
    <row r="2" spans="1:26" ht="13.5" customHeight="1" x14ac:dyDescent="0.2">
      <c r="A2" s="7"/>
      <c r="B2" s="8"/>
      <c r="C2" s="9" t="s">
        <v>0</v>
      </c>
      <c r="D2" s="9" t="s">
        <v>1</v>
      </c>
      <c r="E2" s="9" t="s">
        <v>2</v>
      </c>
      <c r="F2" s="9" t="s">
        <v>1</v>
      </c>
      <c r="G2" s="9" t="s">
        <v>0</v>
      </c>
      <c r="H2" s="9" t="s">
        <v>1</v>
      </c>
      <c r="I2" s="9" t="s">
        <v>0</v>
      </c>
      <c r="J2" s="9" t="s">
        <v>1</v>
      </c>
      <c r="K2" s="10" t="s">
        <v>0</v>
      </c>
      <c r="L2" s="9" t="s">
        <v>1</v>
      </c>
      <c r="M2" s="9" t="s">
        <v>0</v>
      </c>
      <c r="N2" s="11" t="s">
        <v>1</v>
      </c>
      <c r="O2" s="9" t="s">
        <v>0</v>
      </c>
      <c r="P2" s="11" t="s">
        <v>1</v>
      </c>
      <c r="Q2" s="9" t="s">
        <v>0</v>
      </c>
      <c r="R2" s="11" t="s">
        <v>1</v>
      </c>
      <c r="S2" s="9" t="s">
        <v>0</v>
      </c>
      <c r="T2" s="11" t="s">
        <v>3</v>
      </c>
      <c r="U2" s="9" t="s">
        <v>0</v>
      </c>
      <c r="V2" s="11" t="s">
        <v>1</v>
      </c>
      <c r="W2" s="104" t="s">
        <v>0</v>
      </c>
      <c r="X2" s="11" t="s">
        <v>1</v>
      </c>
      <c r="Y2" s="104" t="s">
        <v>0</v>
      </c>
    </row>
    <row r="3" spans="1:26" ht="41" customHeight="1" x14ac:dyDescent="0.2">
      <c r="A3" s="6"/>
      <c r="B3" s="6"/>
      <c r="C3" s="12"/>
      <c r="D3" s="12"/>
      <c r="E3" s="12"/>
      <c r="F3" s="12"/>
      <c r="G3" s="12"/>
      <c r="H3" s="12"/>
      <c r="I3" s="12"/>
      <c r="J3" s="12"/>
      <c r="K3" s="13"/>
      <c r="L3" s="12"/>
      <c r="M3" s="12"/>
      <c r="N3" s="14" t="s">
        <v>4</v>
      </c>
      <c r="O3" s="12"/>
      <c r="P3" s="14"/>
      <c r="Q3" s="12"/>
      <c r="R3" s="14"/>
      <c r="S3" s="12"/>
      <c r="T3" s="14" t="s">
        <v>4</v>
      </c>
      <c r="U3" s="12"/>
      <c r="V3" s="100"/>
      <c r="W3" s="105"/>
      <c r="X3" s="100" t="s">
        <v>197</v>
      </c>
      <c r="Y3" s="105"/>
    </row>
    <row r="4" spans="1:26" ht="15" customHeight="1" x14ac:dyDescent="0.2">
      <c r="A4" s="139" t="s">
        <v>5</v>
      </c>
      <c r="B4" s="140"/>
      <c r="C4" s="12"/>
      <c r="D4" s="12"/>
      <c r="E4" s="12"/>
      <c r="F4" s="12"/>
      <c r="G4" s="12"/>
      <c r="H4" s="12"/>
      <c r="I4" s="12"/>
      <c r="J4" s="12"/>
      <c r="K4" s="13"/>
      <c r="L4" s="12"/>
      <c r="M4" s="12"/>
      <c r="N4" s="12"/>
      <c r="O4" s="12"/>
      <c r="P4" s="12"/>
      <c r="Q4" s="12"/>
      <c r="R4" s="12"/>
      <c r="S4" s="12"/>
      <c r="T4" s="16"/>
      <c r="U4" s="12"/>
      <c r="V4" s="12"/>
      <c r="W4" s="105"/>
      <c r="X4" s="12"/>
      <c r="Y4" s="105"/>
    </row>
    <row r="5" spans="1:26" ht="20" customHeight="1" x14ac:dyDescent="0.2">
      <c r="A5" s="6"/>
      <c r="B5" s="17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05"/>
      <c r="X5" s="12"/>
      <c r="Y5" s="105"/>
    </row>
    <row r="6" spans="1:26" ht="97" customHeight="1" x14ac:dyDescent="0.2">
      <c r="A6" s="6"/>
      <c r="B6" s="1" t="s">
        <v>6</v>
      </c>
      <c r="C6" s="18">
        <v>575000</v>
      </c>
      <c r="D6" s="18">
        <v>557442.34</v>
      </c>
      <c r="E6" s="18">
        <v>565000</v>
      </c>
      <c r="F6" s="18">
        <v>589915.06999999995</v>
      </c>
      <c r="G6" s="18">
        <v>565000</v>
      </c>
      <c r="H6" s="18">
        <v>605486</v>
      </c>
      <c r="I6" s="18">
        <v>585000</v>
      </c>
      <c r="J6" s="18">
        <v>607937.77</v>
      </c>
      <c r="K6" s="19">
        <v>595000</v>
      </c>
      <c r="L6" s="18">
        <v>550612.75</v>
      </c>
      <c r="M6" s="20">
        <v>450000</v>
      </c>
      <c r="N6" s="18">
        <v>503554.69</v>
      </c>
      <c r="O6" s="20">
        <v>545000</v>
      </c>
      <c r="P6" s="18">
        <v>527235.05000000005</v>
      </c>
      <c r="Q6" s="20">
        <v>525000</v>
      </c>
      <c r="R6" s="18">
        <v>543702.06000000006</v>
      </c>
      <c r="S6" s="20">
        <v>525000</v>
      </c>
      <c r="T6" s="18">
        <v>545647.35</v>
      </c>
      <c r="U6" s="20">
        <v>545000</v>
      </c>
      <c r="V6" s="18">
        <v>495988.23</v>
      </c>
      <c r="W6" s="117">
        <v>520000</v>
      </c>
      <c r="X6" s="142">
        <v>226959.5</v>
      </c>
      <c r="Y6" s="143">
        <v>495000</v>
      </c>
      <c r="Z6" s="107"/>
    </row>
    <row r="7" spans="1:26" ht="21" customHeight="1" x14ac:dyDescent="0.2">
      <c r="A7" s="6"/>
      <c r="B7" s="21" t="s">
        <v>7</v>
      </c>
      <c r="C7" s="18">
        <v>4000</v>
      </c>
      <c r="D7" s="18">
        <v>1365</v>
      </c>
      <c r="E7" s="18">
        <v>4000</v>
      </c>
      <c r="F7" s="18">
        <v>2550</v>
      </c>
      <c r="G7" s="18">
        <v>0</v>
      </c>
      <c r="H7" s="18"/>
      <c r="I7" s="18"/>
      <c r="J7" s="18"/>
      <c r="K7" s="19"/>
      <c r="L7" s="18"/>
      <c r="M7" s="20"/>
      <c r="N7" s="18"/>
      <c r="O7" s="20"/>
      <c r="P7" s="18"/>
      <c r="Q7" s="20"/>
      <c r="R7" s="18"/>
      <c r="S7" s="20"/>
      <c r="T7" s="18"/>
      <c r="U7" s="20"/>
      <c r="V7" s="18"/>
      <c r="W7" s="117"/>
      <c r="X7" s="142"/>
      <c r="Y7" s="143"/>
    </row>
    <row r="8" spans="1:26" ht="13.5" customHeight="1" x14ac:dyDescent="0.2">
      <c r="A8" s="6"/>
      <c r="B8" s="21" t="s">
        <v>8</v>
      </c>
      <c r="C8" s="18">
        <v>7500</v>
      </c>
      <c r="D8" s="18">
        <v>9219.2900000000009</v>
      </c>
      <c r="E8" s="18">
        <v>10000</v>
      </c>
      <c r="F8" s="18">
        <v>6217</v>
      </c>
      <c r="G8" s="18">
        <v>10000</v>
      </c>
      <c r="H8" s="18">
        <v>3139.29</v>
      </c>
      <c r="I8" s="18">
        <v>5000</v>
      </c>
      <c r="J8" s="18">
        <v>3559.11</v>
      </c>
      <c r="K8" s="19">
        <v>4500</v>
      </c>
      <c r="L8" s="18">
        <v>4070.34</v>
      </c>
      <c r="M8" s="20">
        <v>2500</v>
      </c>
      <c r="N8" s="18">
        <v>6643.93</v>
      </c>
      <c r="O8" s="20">
        <v>5000</v>
      </c>
      <c r="P8" s="18">
        <v>4502.6000000000004</v>
      </c>
      <c r="Q8" s="20">
        <v>4000</v>
      </c>
      <c r="R8" s="18">
        <v>5574.82</v>
      </c>
      <c r="S8" s="20">
        <v>4500</v>
      </c>
      <c r="T8" s="18">
        <v>4003.74</v>
      </c>
      <c r="U8" s="20">
        <v>4500</v>
      </c>
      <c r="V8" s="18">
        <v>8279.2000000000007</v>
      </c>
      <c r="W8" s="117">
        <v>5000</v>
      </c>
      <c r="X8" s="142">
        <v>4055.46</v>
      </c>
      <c r="Y8" s="143">
        <v>8000</v>
      </c>
    </row>
    <row r="9" spans="1:26" ht="13.5" customHeight="1" x14ac:dyDescent="0.2">
      <c r="A9" s="6"/>
      <c r="B9" s="21" t="s">
        <v>9</v>
      </c>
      <c r="C9" s="18">
        <v>10500</v>
      </c>
      <c r="D9" s="18">
        <v>17490.830000000002</v>
      </c>
      <c r="E9" s="18">
        <v>15000</v>
      </c>
      <c r="F9" s="18">
        <v>16677.09</v>
      </c>
      <c r="G9" s="18">
        <v>15000</v>
      </c>
      <c r="H9" s="18">
        <v>14586.56</v>
      </c>
      <c r="I9" s="18">
        <v>20000</v>
      </c>
      <c r="J9" s="18">
        <v>9036.24</v>
      </c>
      <c r="K9" s="19">
        <v>10000</v>
      </c>
      <c r="L9" s="18">
        <v>3893.93</v>
      </c>
      <c r="M9" s="20">
        <v>10000</v>
      </c>
      <c r="N9" s="18">
        <v>8710.09</v>
      </c>
      <c r="O9" s="20">
        <v>5000</v>
      </c>
      <c r="P9" s="18">
        <v>7219.92</v>
      </c>
      <c r="Q9" s="20">
        <v>7000</v>
      </c>
      <c r="R9" s="18">
        <v>2910.45</v>
      </c>
      <c r="S9" s="20">
        <v>5000</v>
      </c>
      <c r="T9" s="18">
        <v>1127.03</v>
      </c>
      <c r="U9" s="20">
        <v>1000</v>
      </c>
      <c r="V9" s="18">
        <v>2588.0100000000002</v>
      </c>
      <c r="W9" s="117">
        <v>2500</v>
      </c>
      <c r="X9" s="142">
        <v>1310.46</v>
      </c>
      <c r="Y9" s="143">
        <v>2500</v>
      </c>
    </row>
    <row r="10" spans="1:26" ht="39" customHeight="1" x14ac:dyDescent="0.2">
      <c r="A10" s="6"/>
      <c r="B10" s="21" t="s">
        <v>10</v>
      </c>
      <c r="C10" s="18">
        <v>1500</v>
      </c>
      <c r="D10" s="18">
        <v>1200</v>
      </c>
      <c r="E10" s="18">
        <v>1500</v>
      </c>
      <c r="F10" s="18">
        <v>750</v>
      </c>
      <c r="G10" s="18">
        <v>2000</v>
      </c>
      <c r="H10" s="18">
        <v>0</v>
      </c>
      <c r="I10" s="18"/>
      <c r="J10" s="18"/>
      <c r="K10" s="19"/>
      <c r="L10" s="18"/>
      <c r="M10" s="20"/>
      <c r="N10" s="18"/>
      <c r="O10" s="20"/>
      <c r="P10" s="18"/>
      <c r="Q10" s="20"/>
      <c r="R10" s="18"/>
      <c r="S10" s="20">
        <v>600</v>
      </c>
      <c r="T10" s="18"/>
      <c r="U10" s="20">
        <v>600</v>
      </c>
      <c r="V10" s="18"/>
      <c r="W10" s="117">
        <v>1500</v>
      </c>
      <c r="X10" s="142"/>
      <c r="Y10" s="143">
        <v>0</v>
      </c>
      <c r="Z10" s="116"/>
    </row>
    <row r="11" spans="1:26" ht="13" hidden="1" customHeight="1" x14ac:dyDescent="0.2">
      <c r="A11" s="6"/>
      <c r="B11" s="21" t="s">
        <v>11</v>
      </c>
      <c r="C11" s="18">
        <v>3600</v>
      </c>
      <c r="D11" s="18">
        <v>3600</v>
      </c>
      <c r="E11" s="18">
        <v>5000</v>
      </c>
      <c r="F11" s="18">
        <v>5200</v>
      </c>
      <c r="G11" s="18">
        <v>5000</v>
      </c>
      <c r="H11" s="18">
        <v>5000</v>
      </c>
      <c r="I11" s="18">
        <v>5000</v>
      </c>
      <c r="J11" s="18">
        <v>5000</v>
      </c>
      <c r="K11" s="19">
        <v>5000</v>
      </c>
      <c r="L11" s="18">
        <v>5000</v>
      </c>
      <c r="M11" s="20">
        <v>5000</v>
      </c>
      <c r="N11" s="18">
        <v>5000</v>
      </c>
      <c r="O11" s="20">
        <v>5000</v>
      </c>
      <c r="P11" s="18"/>
      <c r="Q11" s="20">
        <v>0</v>
      </c>
      <c r="R11" s="18">
        <v>0</v>
      </c>
      <c r="S11" s="20">
        <v>0</v>
      </c>
      <c r="T11" s="18">
        <v>0</v>
      </c>
      <c r="U11" s="20"/>
      <c r="V11" s="18">
        <v>0</v>
      </c>
      <c r="W11" s="117"/>
      <c r="X11" s="142">
        <v>0</v>
      </c>
      <c r="Y11" s="143"/>
    </row>
    <row r="12" spans="1:26" ht="27" customHeight="1" x14ac:dyDescent="0.2">
      <c r="A12" s="6"/>
      <c r="B12" s="21" t="s">
        <v>12</v>
      </c>
      <c r="C12" s="18">
        <v>34000</v>
      </c>
      <c r="D12" s="18">
        <v>35075</v>
      </c>
      <c r="E12" s="18">
        <v>36000</v>
      </c>
      <c r="F12" s="18">
        <v>33875</v>
      </c>
      <c r="G12" s="18">
        <v>36000</v>
      </c>
      <c r="H12" s="18">
        <v>35010</v>
      </c>
      <c r="I12" s="18">
        <v>36000</v>
      </c>
      <c r="J12" s="18">
        <v>20575</v>
      </c>
      <c r="K12" s="19">
        <v>36000</v>
      </c>
      <c r="L12" s="18">
        <v>30825</v>
      </c>
      <c r="M12" s="20">
        <v>36000</v>
      </c>
      <c r="N12" s="18">
        <v>31525</v>
      </c>
      <c r="O12" s="20">
        <v>36000</v>
      </c>
      <c r="P12" s="18">
        <v>47725</v>
      </c>
      <c r="Q12" s="20">
        <v>36000</v>
      </c>
      <c r="R12" s="18">
        <v>35600</v>
      </c>
      <c r="S12" s="20">
        <v>36000</v>
      </c>
      <c r="T12" s="18">
        <v>51025</v>
      </c>
      <c r="U12" s="20">
        <v>36000</v>
      </c>
      <c r="V12" s="18">
        <v>48475</v>
      </c>
      <c r="W12" s="117">
        <v>50000</v>
      </c>
      <c r="X12" s="142">
        <v>16500</v>
      </c>
      <c r="Y12" s="143">
        <v>32000</v>
      </c>
    </row>
    <row r="13" spans="1:26" ht="11" hidden="1" customHeight="1" x14ac:dyDescent="0.2">
      <c r="A13" s="6"/>
      <c r="B13" s="21" t="s">
        <v>13</v>
      </c>
      <c r="C13" s="18">
        <v>5000</v>
      </c>
      <c r="D13" s="18">
        <v>5000</v>
      </c>
      <c r="E13" s="18">
        <v>5000</v>
      </c>
      <c r="F13" s="18">
        <v>5000</v>
      </c>
      <c r="G13" s="18" t="s">
        <v>14</v>
      </c>
      <c r="H13" s="18">
        <v>0</v>
      </c>
      <c r="I13" s="18" t="s">
        <v>14</v>
      </c>
      <c r="J13" s="18"/>
      <c r="K13" s="22" t="s">
        <v>14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10"/>
      <c r="X13" s="142"/>
      <c r="Y13" s="143"/>
    </row>
    <row r="14" spans="1:26" ht="13.5" customHeight="1" x14ac:dyDescent="0.2">
      <c r="A14" s="6"/>
      <c r="B14" s="21" t="s">
        <v>15</v>
      </c>
      <c r="C14" s="18"/>
      <c r="D14" s="18"/>
      <c r="E14" s="18"/>
      <c r="F14" s="18"/>
      <c r="G14" s="18"/>
      <c r="H14" s="18"/>
      <c r="I14" s="18"/>
      <c r="J14" s="18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10"/>
      <c r="X14" s="142"/>
      <c r="Y14" s="141"/>
    </row>
    <row r="15" spans="1:26" ht="13" hidden="1" customHeight="1" x14ac:dyDescent="0.2">
      <c r="A15" s="6"/>
      <c r="B15" s="23" t="s">
        <v>16</v>
      </c>
      <c r="C15" s="18">
        <v>17020</v>
      </c>
      <c r="D15" s="18">
        <v>24300</v>
      </c>
      <c r="E15" s="18">
        <v>0</v>
      </c>
      <c r="F15" s="18"/>
      <c r="G15" s="18">
        <v>22010</v>
      </c>
      <c r="H15" s="18">
        <v>7170</v>
      </c>
      <c r="I15" s="18"/>
      <c r="J15" s="18"/>
      <c r="K15" s="19">
        <v>6400</v>
      </c>
      <c r="L15" s="18">
        <v>0</v>
      </c>
      <c r="M15" s="20"/>
      <c r="N15" s="18" t="s">
        <v>17</v>
      </c>
      <c r="O15" s="20"/>
      <c r="P15" s="18"/>
      <c r="Q15" s="20"/>
      <c r="R15" s="18" t="s">
        <v>17</v>
      </c>
      <c r="S15" s="20"/>
      <c r="T15" s="18" t="s">
        <v>17</v>
      </c>
      <c r="U15" s="20"/>
      <c r="V15" s="18" t="s">
        <v>17</v>
      </c>
      <c r="W15" s="117"/>
      <c r="X15" s="142" t="s">
        <v>17</v>
      </c>
      <c r="Y15" s="141"/>
    </row>
    <row r="16" spans="1:26" ht="13.5" customHeight="1" x14ac:dyDescent="0.2">
      <c r="A16" s="6"/>
      <c r="B16" s="23" t="s">
        <v>18</v>
      </c>
      <c r="C16" s="18"/>
      <c r="D16" s="18"/>
      <c r="E16" s="18"/>
      <c r="F16" s="18"/>
      <c r="G16" s="18"/>
      <c r="H16" s="18"/>
      <c r="I16" s="18"/>
      <c r="J16" s="18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10"/>
      <c r="X16" s="142"/>
      <c r="Y16" s="141"/>
    </row>
    <row r="17" spans="1:27" ht="13.5" customHeight="1" x14ac:dyDescent="0.2">
      <c r="A17" s="6"/>
      <c r="B17" s="24" t="s">
        <v>167</v>
      </c>
      <c r="C17" s="18" t="s">
        <v>19</v>
      </c>
      <c r="D17" s="18"/>
      <c r="E17" s="18">
        <v>14950</v>
      </c>
      <c r="F17" s="18">
        <v>12275</v>
      </c>
      <c r="G17" s="18"/>
      <c r="H17" s="18">
        <v>0</v>
      </c>
      <c r="I17" s="18">
        <v>13500</v>
      </c>
      <c r="J17" s="18">
        <v>13050</v>
      </c>
      <c r="K17" s="22"/>
      <c r="L17" s="18"/>
      <c r="M17" s="20"/>
      <c r="N17" s="18"/>
      <c r="O17" s="18"/>
      <c r="P17" s="18"/>
      <c r="Q17" s="20">
        <v>0</v>
      </c>
      <c r="R17" s="18"/>
      <c r="S17" s="20">
        <v>0</v>
      </c>
      <c r="T17" s="18"/>
      <c r="U17" s="20">
        <v>0</v>
      </c>
      <c r="V17" s="18"/>
      <c r="W17" s="117">
        <v>0</v>
      </c>
      <c r="X17" s="142"/>
      <c r="Y17" s="143">
        <v>0</v>
      </c>
    </row>
    <row r="18" spans="1:27" ht="13.5" customHeight="1" x14ac:dyDescent="0.2">
      <c r="A18" s="6"/>
      <c r="B18" s="24" t="s">
        <v>168</v>
      </c>
      <c r="C18" s="18" t="s">
        <v>19</v>
      </c>
      <c r="D18" s="18"/>
      <c r="E18" s="18">
        <v>62000</v>
      </c>
      <c r="F18" s="18">
        <v>43444.39</v>
      </c>
      <c r="G18" s="18"/>
      <c r="H18" s="18">
        <v>0</v>
      </c>
      <c r="I18" s="18">
        <v>55000</v>
      </c>
      <c r="J18" s="18">
        <v>43933.75</v>
      </c>
      <c r="K18" s="22"/>
      <c r="L18" s="18"/>
      <c r="M18" s="20">
        <v>15000</v>
      </c>
      <c r="N18" s="18">
        <v>7018</v>
      </c>
      <c r="O18" s="18"/>
      <c r="P18" s="18"/>
      <c r="Q18" s="20">
        <v>40000</v>
      </c>
      <c r="R18" s="18">
        <v>11639</v>
      </c>
      <c r="S18" s="20">
        <v>0</v>
      </c>
      <c r="T18" s="18">
        <v>0</v>
      </c>
      <c r="U18" s="20">
        <v>10000</v>
      </c>
      <c r="V18" s="18">
        <v>15150</v>
      </c>
      <c r="W18" s="117">
        <v>0</v>
      </c>
      <c r="X18" s="142"/>
      <c r="Y18" s="143">
        <v>0</v>
      </c>
    </row>
    <row r="19" spans="1:27" ht="13.5" customHeight="1" x14ac:dyDescent="0.2">
      <c r="A19" s="6"/>
      <c r="B19" s="24" t="s">
        <v>169</v>
      </c>
      <c r="C19" s="18" t="s">
        <v>19</v>
      </c>
      <c r="D19" s="18"/>
      <c r="E19" s="18">
        <v>7500</v>
      </c>
      <c r="F19" s="18">
        <v>2800</v>
      </c>
      <c r="G19" s="18">
        <v>5000</v>
      </c>
      <c r="H19" s="18">
        <v>0</v>
      </c>
      <c r="I19" s="18">
        <v>3000</v>
      </c>
      <c r="J19" s="18">
        <v>450</v>
      </c>
      <c r="K19" s="22"/>
      <c r="L19" s="18"/>
      <c r="M19" s="20"/>
      <c r="N19" s="18">
        <v>600</v>
      </c>
      <c r="O19" s="18"/>
      <c r="P19" s="18"/>
      <c r="Q19" s="20">
        <v>5000</v>
      </c>
      <c r="R19" s="18"/>
      <c r="S19" s="20">
        <v>0</v>
      </c>
      <c r="T19" s="12"/>
      <c r="U19" s="20">
        <v>2000</v>
      </c>
      <c r="V19" s="18">
        <v>9000</v>
      </c>
      <c r="W19" s="117">
        <v>0</v>
      </c>
      <c r="X19" s="142"/>
      <c r="Y19" s="143">
        <v>0</v>
      </c>
    </row>
    <row r="20" spans="1:27" ht="27" customHeight="1" x14ac:dyDescent="0.2">
      <c r="A20" s="6"/>
      <c r="B20" s="24" t="s">
        <v>20</v>
      </c>
      <c r="C20" s="18"/>
      <c r="D20" s="18"/>
      <c r="E20" s="18"/>
      <c r="F20" s="18"/>
      <c r="G20" s="18"/>
      <c r="H20" s="18"/>
      <c r="I20" s="18"/>
      <c r="J20" s="18"/>
      <c r="K20" s="22"/>
      <c r="L20" s="18">
        <v>13023.75</v>
      </c>
      <c r="M20" s="20">
        <v>10000</v>
      </c>
      <c r="N20" s="18">
        <v>7900</v>
      </c>
      <c r="O20" s="20">
        <v>10000</v>
      </c>
      <c r="P20" s="18">
        <v>8096.25</v>
      </c>
      <c r="Q20" s="20">
        <v>10000</v>
      </c>
      <c r="R20" s="18">
        <v>1845</v>
      </c>
      <c r="S20" s="20">
        <v>5000</v>
      </c>
      <c r="T20" s="18">
        <v>950</v>
      </c>
      <c r="U20" s="20">
        <v>1000</v>
      </c>
      <c r="V20" s="18"/>
      <c r="W20" s="117">
        <v>1000</v>
      </c>
      <c r="X20" s="142"/>
      <c r="Y20" s="143">
        <v>1000</v>
      </c>
    </row>
    <row r="21" spans="1:27" ht="13.5" customHeight="1" x14ac:dyDescent="0.2">
      <c r="A21" s="6"/>
      <c r="B21" s="25" t="s">
        <v>21</v>
      </c>
      <c r="C21" s="18">
        <v>3500</v>
      </c>
      <c r="D21" s="18">
        <v>3965</v>
      </c>
      <c r="E21" s="18">
        <v>5800</v>
      </c>
      <c r="F21" s="18">
        <v>2728.96</v>
      </c>
      <c r="G21" s="18">
        <v>4500</v>
      </c>
      <c r="H21" s="18">
        <v>3005</v>
      </c>
      <c r="I21" s="18">
        <v>3000</v>
      </c>
      <c r="J21" s="18">
        <v>2365.4299999999998</v>
      </c>
      <c r="K21" s="19">
        <v>3000</v>
      </c>
      <c r="L21" s="18">
        <v>7</v>
      </c>
      <c r="M21" s="20">
        <v>1500</v>
      </c>
      <c r="N21" s="18">
        <v>652.79999999999995</v>
      </c>
      <c r="O21" s="20">
        <v>1500</v>
      </c>
      <c r="P21" s="18">
        <v>401.8</v>
      </c>
      <c r="Q21" s="20">
        <v>500</v>
      </c>
      <c r="R21" s="18">
        <v>166.39</v>
      </c>
      <c r="S21" s="20">
        <v>300</v>
      </c>
      <c r="T21" s="18">
        <v>0.64</v>
      </c>
      <c r="U21" s="20">
        <v>0</v>
      </c>
      <c r="V21" s="18"/>
      <c r="W21" s="117"/>
      <c r="X21" s="142"/>
      <c r="Y21" s="143"/>
    </row>
    <row r="22" spans="1:27" ht="13.5" customHeight="1" x14ac:dyDescent="0.2">
      <c r="A22" s="6"/>
      <c r="B22" s="21" t="s">
        <v>22</v>
      </c>
      <c r="C22" s="18">
        <v>500</v>
      </c>
      <c r="D22" s="18">
        <v>964.88</v>
      </c>
      <c r="E22" s="18">
        <v>850</v>
      </c>
      <c r="F22" s="18">
        <v>1274.26</v>
      </c>
      <c r="G22" s="18">
        <v>850</v>
      </c>
      <c r="H22" s="18">
        <v>849.47</v>
      </c>
      <c r="I22" s="18">
        <v>1250</v>
      </c>
      <c r="J22" s="18">
        <v>842.4</v>
      </c>
      <c r="K22" s="19">
        <v>1250</v>
      </c>
      <c r="L22" s="18">
        <v>104.2</v>
      </c>
      <c r="M22" s="20">
        <v>1000</v>
      </c>
      <c r="N22" s="18">
        <v>872.2</v>
      </c>
      <c r="O22" s="20">
        <v>2500</v>
      </c>
      <c r="P22" s="18">
        <v>393.75</v>
      </c>
      <c r="Q22" s="20">
        <v>500</v>
      </c>
      <c r="R22" s="18">
        <v>526.29999999999995</v>
      </c>
      <c r="S22" s="20">
        <v>500</v>
      </c>
      <c r="T22" s="18">
        <v>808.9</v>
      </c>
      <c r="U22" s="20">
        <v>500</v>
      </c>
      <c r="V22" s="18">
        <v>856.7</v>
      </c>
      <c r="W22" s="117">
        <v>750</v>
      </c>
      <c r="X22" s="142">
        <v>415.1</v>
      </c>
      <c r="Y22" s="143">
        <v>750</v>
      </c>
    </row>
    <row r="23" spans="1:27" ht="9" hidden="1" customHeight="1" x14ac:dyDescent="0.2">
      <c r="A23" s="6"/>
      <c r="B23" s="21" t="s">
        <v>23</v>
      </c>
      <c r="C23" s="18">
        <v>0</v>
      </c>
      <c r="D23" s="18">
        <v>512.78</v>
      </c>
      <c r="E23" s="18"/>
      <c r="F23" s="18"/>
      <c r="G23" s="18"/>
      <c r="H23" s="18"/>
      <c r="I23" s="18"/>
      <c r="J23" s="18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10"/>
      <c r="X23" s="142"/>
      <c r="Y23" s="143"/>
    </row>
    <row r="24" spans="1:27" ht="13" customHeight="1" x14ac:dyDescent="0.2">
      <c r="A24" s="6"/>
      <c r="B24" s="21" t="s">
        <v>24</v>
      </c>
      <c r="C24" s="18">
        <v>0</v>
      </c>
      <c r="D24" s="18"/>
      <c r="E24" s="18"/>
      <c r="F24" s="18"/>
      <c r="G24" s="18"/>
      <c r="H24" s="18"/>
      <c r="I24" s="18"/>
      <c r="J24" s="18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10"/>
      <c r="X24" s="142"/>
      <c r="Y24" s="141"/>
    </row>
    <row r="25" spans="1:27" ht="13.5" hidden="1" customHeight="1" x14ac:dyDescent="0.2">
      <c r="A25" s="6"/>
      <c r="B25" s="21" t="s">
        <v>25</v>
      </c>
      <c r="C25" s="18">
        <v>0</v>
      </c>
      <c r="D25" s="18"/>
      <c r="E25" s="18"/>
      <c r="F25" s="18"/>
      <c r="G25" s="18">
        <v>2000</v>
      </c>
      <c r="H25" s="18"/>
      <c r="I25" s="18"/>
      <c r="J25" s="18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10"/>
      <c r="X25" s="142"/>
      <c r="Y25" s="143"/>
    </row>
    <row r="26" spans="1:27" ht="13.5" hidden="1" customHeight="1" x14ac:dyDescent="0.2">
      <c r="A26" s="6"/>
      <c r="B26" s="21" t="s">
        <v>26</v>
      </c>
      <c r="C26" s="18"/>
      <c r="D26" s="18"/>
      <c r="E26" s="18"/>
      <c r="F26" s="18"/>
      <c r="G26" s="18"/>
      <c r="H26" s="18"/>
      <c r="I26" s="18"/>
      <c r="J26" s="18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10"/>
      <c r="X26" s="142"/>
      <c r="Y26" s="143"/>
    </row>
    <row r="27" spans="1:27" ht="13.5" customHeight="1" x14ac:dyDescent="0.2">
      <c r="A27" s="6"/>
      <c r="B27" s="21" t="s">
        <v>27</v>
      </c>
      <c r="C27" s="18">
        <v>500</v>
      </c>
      <c r="D27" s="18">
        <v>750</v>
      </c>
      <c r="E27" s="18">
        <v>750</v>
      </c>
      <c r="F27" s="18">
        <v>850</v>
      </c>
      <c r="G27" s="18">
        <v>1000</v>
      </c>
      <c r="H27" s="18">
        <v>4120</v>
      </c>
      <c r="I27" s="18">
        <v>4000</v>
      </c>
      <c r="J27" s="18">
        <v>3155</v>
      </c>
      <c r="K27" s="19">
        <v>2500</v>
      </c>
      <c r="L27" s="18">
        <v>2855</v>
      </c>
      <c r="M27" s="20">
        <v>2000</v>
      </c>
      <c r="N27" s="18">
        <v>5300</v>
      </c>
      <c r="O27" s="20">
        <v>3000</v>
      </c>
      <c r="P27" s="18">
        <v>2710</v>
      </c>
      <c r="Q27" s="20">
        <v>3000</v>
      </c>
      <c r="R27" s="18">
        <v>6715</v>
      </c>
      <c r="S27" s="20">
        <v>3000</v>
      </c>
      <c r="T27" s="18">
        <v>435</v>
      </c>
      <c r="U27" s="144">
        <v>3000</v>
      </c>
      <c r="V27" s="142">
        <v>425</v>
      </c>
      <c r="W27" s="143">
        <v>500</v>
      </c>
      <c r="X27" s="142">
        <v>300</v>
      </c>
      <c r="Y27" s="143">
        <v>500</v>
      </c>
    </row>
    <row r="28" spans="1:27" ht="13.5" customHeight="1" x14ac:dyDescent="0.2">
      <c r="A28" s="6"/>
      <c r="B28" s="21"/>
      <c r="C28" s="18"/>
      <c r="D28" s="18"/>
      <c r="E28" s="18"/>
      <c r="F28" s="18"/>
      <c r="G28" s="18"/>
      <c r="H28" s="18"/>
      <c r="I28" s="18"/>
      <c r="J28" s="18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10"/>
      <c r="X28" s="18"/>
      <c r="Y28" s="110"/>
    </row>
    <row r="29" spans="1:27" ht="14" customHeight="1" x14ac:dyDescent="0.25">
      <c r="A29" s="6"/>
      <c r="B29" s="26" t="s">
        <v>28</v>
      </c>
      <c r="C29" s="18">
        <f t="shared" ref="C29:F29" si="0">SUM(C6:C27)</f>
        <v>662620</v>
      </c>
      <c r="D29" s="18">
        <f t="shared" si="0"/>
        <v>660885.12</v>
      </c>
      <c r="E29" s="18">
        <f t="shared" si="0"/>
        <v>733350</v>
      </c>
      <c r="F29" s="18">
        <f t="shared" si="0"/>
        <v>723556.7699999999</v>
      </c>
      <c r="G29" s="18">
        <f>SUM(G6:G28)</f>
        <v>668360</v>
      </c>
      <c r="H29" s="18">
        <f>SUM(H6:H27)</f>
        <v>678366.32000000007</v>
      </c>
      <c r="I29" s="18">
        <f>SUM(I6:I28)</f>
        <v>730750</v>
      </c>
      <c r="J29" s="27">
        <f>SUM(J6:J27)</f>
        <v>709904.70000000007</v>
      </c>
      <c r="K29" s="28">
        <f>SUM(K6:K28)</f>
        <v>663650</v>
      </c>
      <c r="L29" s="27">
        <f>SUM(L6:L27)</f>
        <v>610391.97</v>
      </c>
      <c r="M29" s="27">
        <f>SUM(M6:M28)</f>
        <v>533000</v>
      </c>
      <c r="N29" s="27">
        <f>SUM(N6:N27)</f>
        <v>577776.71</v>
      </c>
      <c r="O29" s="27">
        <f>SUM(O6:O28)</f>
        <v>613000</v>
      </c>
      <c r="P29" s="27">
        <f>SUM(P6:P27)</f>
        <v>598284.37000000011</v>
      </c>
      <c r="Q29" s="27">
        <f>SUM(Q6:Q28)</f>
        <v>631000</v>
      </c>
      <c r="R29" s="27">
        <f>SUM(R6:R27)</f>
        <v>608679.02</v>
      </c>
      <c r="S29" s="27">
        <f>SUM(S6:S28)</f>
        <v>579900</v>
      </c>
      <c r="T29" s="27">
        <f>SUM(T6:T27)</f>
        <v>603997.66</v>
      </c>
      <c r="U29" s="27">
        <f>SUM(U6:U28)</f>
        <v>603600</v>
      </c>
      <c r="V29" s="27">
        <f>SUM(V6:V27)</f>
        <v>580762.1399999999</v>
      </c>
      <c r="W29" s="118">
        <f>SUM(W6:W28)</f>
        <v>581250</v>
      </c>
      <c r="X29" s="27">
        <f>SUM(X6:X27)</f>
        <v>249540.52</v>
      </c>
      <c r="Y29" s="148">
        <f>SUM(Y6:Y28)</f>
        <v>539750</v>
      </c>
    </row>
    <row r="30" spans="1:27" ht="16" customHeight="1" x14ac:dyDescent="0.2">
      <c r="A30" s="6"/>
      <c r="B30" s="21"/>
      <c r="C30" s="18"/>
      <c r="D30" s="18"/>
      <c r="E30" s="18"/>
      <c r="F30" s="18"/>
      <c r="G30" s="18"/>
      <c r="H30" s="18"/>
      <c r="I30" s="18"/>
      <c r="J30" s="18"/>
      <c r="K30" s="22"/>
      <c r="L30" s="18"/>
      <c r="M30" s="18"/>
      <c r="N30" s="18" t="s">
        <v>17</v>
      </c>
      <c r="O30" s="18"/>
      <c r="P30" s="18" t="s">
        <v>17</v>
      </c>
      <c r="Q30" s="18"/>
      <c r="R30" s="18" t="s">
        <v>17</v>
      </c>
      <c r="S30" s="18"/>
      <c r="T30" s="18" t="s">
        <v>17</v>
      </c>
      <c r="U30" s="18"/>
      <c r="V30" s="18" t="s">
        <v>17</v>
      </c>
      <c r="W30" s="110"/>
      <c r="X30" s="18" t="s">
        <v>17</v>
      </c>
      <c r="Y30" s="110"/>
    </row>
    <row r="31" spans="1:27" ht="19" customHeight="1" x14ac:dyDescent="0.2">
      <c r="A31" s="6"/>
      <c r="B31" s="29" t="s">
        <v>29</v>
      </c>
      <c r="C31" s="20">
        <v>20000</v>
      </c>
      <c r="D31" s="20"/>
      <c r="E31" s="18"/>
      <c r="F31" s="18"/>
      <c r="G31" s="18"/>
      <c r="H31" s="18"/>
      <c r="I31" s="18"/>
      <c r="J31" s="18"/>
      <c r="K31" s="22"/>
      <c r="L31" s="18"/>
      <c r="M31" s="20">
        <v>25000</v>
      </c>
      <c r="N31" s="18"/>
      <c r="O31" s="20">
        <v>25000</v>
      </c>
      <c r="P31" s="18"/>
      <c r="Q31" s="20">
        <v>25000</v>
      </c>
      <c r="R31" s="18"/>
      <c r="S31" s="30">
        <v>0</v>
      </c>
      <c r="T31" s="18"/>
      <c r="U31" s="30">
        <v>0</v>
      </c>
      <c r="V31" s="18"/>
      <c r="W31" s="119">
        <v>25000</v>
      </c>
      <c r="X31" s="18"/>
      <c r="Y31" s="145">
        <v>92071.16</v>
      </c>
      <c r="Z31" s="116"/>
      <c r="AA31" s="138"/>
    </row>
    <row r="32" spans="1:27" ht="12" hidden="1" customHeight="1" x14ac:dyDescent="0.2">
      <c r="A32" s="6"/>
      <c r="B32" s="21" t="s">
        <v>30</v>
      </c>
      <c r="C32" s="18">
        <v>15000</v>
      </c>
      <c r="D32" s="18"/>
      <c r="E32" s="18">
        <v>20000</v>
      </c>
      <c r="F32" s="18">
        <v>12750</v>
      </c>
      <c r="G32" s="18">
        <v>15300</v>
      </c>
      <c r="H32" s="18">
        <v>4760</v>
      </c>
      <c r="I32" s="18">
        <v>15300</v>
      </c>
      <c r="J32" s="18">
        <v>5100</v>
      </c>
      <c r="K32" s="19">
        <v>15300</v>
      </c>
      <c r="L32" s="18">
        <v>15150</v>
      </c>
      <c r="M32" s="20">
        <v>15300</v>
      </c>
      <c r="N32" s="18">
        <v>15675</v>
      </c>
      <c r="O32" s="20">
        <v>15300</v>
      </c>
      <c r="P32" s="18">
        <v>12750</v>
      </c>
      <c r="Q32" s="20">
        <v>15300</v>
      </c>
      <c r="R32" s="18"/>
      <c r="S32" s="20">
        <v>0</v>
      </c>
      <c r="T32" s="18"/>
      <c r="U32" s="20">
        <v>0</v>
      </c>
      <c r="V32" s="18"/>
      <c r="W32" s="117">
        <v>0</v>
      </c>
      <c r="X32" s="18"/>
      <c r="Y32" s="110">
        <v>0</v>
      </c>
    </row>
    <row r="33" spans="1:25" ht="16" customHeight="1" x14ac:dyDescent="0.2">
      <c r="A33" s="6"/>
      <c r="B33" s="21" t="s">
        <v>195</v>
      </c>
      <c r="C33" s="101"/>
      <c r="D33" s="101"/>
      <c r="E33" s="101"/>
      <c r="F33" s="101"/>
      <c r="G33" s="102"/>
      <c r="H33" s="101"/>
      <c r="I33" s="102"/>
      <c r="J33" s="101"/>
      <c r="K33" s="103"/>
      <c r="L33" s="101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20">
        <v>10000</v>
      </c>
      <c r="X33" s="102"/>
      <c r="Y33" s="111">
        <v>0</v>
      </c>
    </row>
    <row r="34" spans="1:25" ht="20" customHeight="1" thickBot="1" x14ac:dyDescent="0.3">
      <c r="A34" s="6"/>
      <c r="B34" s="26" t="s">
        <v>31</v>
      </c>
      <c r="C34" s="31">
        <f t="shared" ref="C34:V34" si="1">SUM(C6:C32)-C29</f>
        <v>697620</v>
      </c>
      <c r="D34" s="31">
        <f t="shared" si="1"/>
        <v>660885.12</v>
      </c>
      <c r="E34" s="31">
        <f t="shared" si="1"/>
        <v>753350</v>
      </c>
      <c r="F34" s="31">
        <f t="shared" si="1"/>
        <v>736306.7699999999</v>
      </c>
      <c r="G34" s="32">
        <f t="shared" si="1"/>
        <v>683660</v>
      </c>
      <c r="H34" s="31">
        <f t="shared" si="1"/>
        <v>683126.32000000007</v>
      </c>
      <c r="I34" s="32">
        <f t="shared" si="1"/>
        <v>746050</v>
      </c>
      <c r="J34" s="33">
        <f t="shared" si="1"/>
        <v>715004.70000000007</v>
      </c>
      <c r="K34" s="34">
        <f t="shared" si="1"/>
        <v>678950</v>
      </c>
      <c r="L34" s="33">
        <f t="shared" si="1"/>
        <v>625541.97</v>
      </c>
      <c r="M34" s="35">
        <f t="shared" si="1"/>
        <v>573300</v>
      </c>
      <c r="N34" s="35">
        <f t="shared" si="1"/>
        <v>593451.71</v>
      </c>
      <c r="O34" s="35">
        <f t="shared" si="1"/>
        <v>653300</v>
      </c>
      <c r="P34" s="35">
        <f t="shared" si="1"/>
        <v>611034.37000000011</v>
      </c>
      <c r="Q34" s="35">
        <f t="shared" si="1"/>
        <v>671300</v>
      </c>
      <c r="R34" s="35">
        <f t="shared" si="1"/>
        <v>608679.02</v>
      </c>
      <c r="S34" s="35">
        <f t="shared" si="1"/>
        <v>579900</v>
      </c>
      <c r="T34" s="35">
        <f t="shared" si="1"/>
        <v>603997.66</v>
      </c>
      <c r="U34" s="35">
        <f t="shared" si="1"/>
        <v>603600</v>
      </c>
      <c r="V34" s="35">
        <f t="shared" si="1"/>
        <v>580762.1399999999</v>
      </c>
      <c r="W34" s="121">
        <f>SUM(W6:W33)-W29</f>
        <v>616250</v>
      </c>
      <c r="X34" s="35">
        <f t="shared" ref="X34" si="2">SUM(X6:X32)-X29</f>
        <v>249540.52</v>
      </c>
      <c r="Y34" s="149">
        <f>SUM(Y6:Y33)-Y29</f>
        <v>631821.15999999992</v>
      </c>
    </row>
    <row r="35" spans="1:25" ht="13.5" customHeight="1" thickTop="1" x14ac:dyDescent="0.25">
      <c r="A35" s="6"/>
      <c r="B35" s="36"/>
      <c r="C35" s="12"/>
      <c r="D35" s="12"/>
      <c r="E35" s="12"/>
      <c r="F35" s="12"/>
      <c r="G35" s="12"/>
      <c r="H35" s="12"/>
      <c r="I35" s="12"/>
      <c r="J35" s="12"/>
      <c r="K35" s="13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09"/>
      <c r="X35" s="12"/>
      <c r="Y35" s="109"/>
    </row>
    <row r="36" spans="1:25" ht="13.5" customHeight="1" x14ac:dyDescent="0.2">
      <c r="A36" s="37" t="s">
        <v>32</v>
      </c>
      <c r="B36" s="6"/>
      <c r="C36" s="12"/>
      <c r="D36" s="12"/>
      <c r="E36" s="12"/>
      <c r="F36" s="12"/>
      <c r="G36" s="12"/>
      <c r="H36" s="12"/>
      <c r="I36" s="12"/>
      <c r="J36" s="12"/>
      <c r="K36" s="13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09"/>
      <c r="X36" s="12"/>
      <c r="Y36" s="109"/>
    </row>
    <row r="37" spans="1:25" ht="6.75" customHeight="1" x14ac:dyDescent="0.2">
      <c r="A37" s="37"/>
      <c r="B37" s="6"/>
      <c r="C37" s="12"/>
      <c r="D37" s="12"/>
      <c r="E37" s="12"/>
      <c r="F37" s="12"/>
      <c r="G37" s="12"/>
      <c r="H37" s="12"/>
      <c r="I37" s="12"/>
      <c r="J37" s="12"/>
      <c r="K37" s="13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09"/>
      <c r="X37" s="12"/>
      <c r="Y37" s="109"/>
    </row>
    <row r="38" spans="1:25" ht="13.5" customHeight="1" x14ac:dyDescent="0.2">
      <c r="A38" s="15" t="s">
        <v>33</v>
      </c>
      <c r="B38" s="6"/>
      <c r="C38" s="12"/>
      <c r="D38" s="12"/>
      <c r="E38" s="12"/>
      <c r="F38" s="12"/>
      <c r="G38" s="12"/>
      <c r="H38" s="12"/>
      <c r="I38" s="12"/>
      <c r="J38" s="12"/>
      <c r="K38" s="13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09"/>
      <c r="X38" s="12"/>
      <c r="Y38" s="109"/>
    </row>
    <row r="39" spans="1:25" ht="9" customHeight="1" x14ac:dyDescent="0.2">
      <c r="A39" s="38"/>
      <c r="B39" s="39"/>
      <c r="C39" s="12"/>
      <c r="D39" s="12"/>
      <c r="E39" s="12"/>
      <c r="F39" s="12"/>
      <c r="G39" s="12"/>
      <c r="H39" s="12"/>
      <c r="I39" s="12"/>
      <c r="J39" s="12"/>
      <c r="K39" s="13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09"/>
      <c r="X39" s="12"/>
      <c r="Y39" s="109"/>
    </row>
    <row r="40" spans="1:25" ht="13.5" customHeight="1" x14ac:dyDescent="0.2">
      <c r="A40" s="6"/>
      <c r="B40" s="15" t="s">
        <v>34</v>
      </c>
      <c r="C40" s="12"/>
      <c r="D40" s="12"/>
      <c r="E40" s="12"/>
      <c r="F40" s="12"/>
      <c r="G40" s="12"/>
      <c r="H40" s="12"/>
      <c r="I40" s="12"/>
      <c r="J40" s="12"/>
      <c r="K40" s="13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09"/>
      <c r="X40" s="12"/>
      <c r="Y40" s="109"/>
    </row>
    <row r="41" spans="1:25" ht="13.5" customHeight="1" x14ac:dyDescent="0.2">
      <c r="A41" s="6"/>
      <c r="B41" s="40" t="s">
        <v>35</v>
      </c>
      <c r="C41" s="18">
        <v>8471</v>
      </c>
      <c r="D41" s="18">
        <v>7553.92</v>
      </c>
      <c r="E41" s="18">
        <v>10496.08</v>
      </c>
      <c r="F41" s="18">
        <v>5300.91</v>
      </c>
      <c r="G41" s="18">
        <v>10739.03</v>
      </c>
      <c r="H41" s="18">
        <v>7059.61</v>
      </c>
      <c r="I41" s="18">
        <v>10591</v>
      </c>
      <c r="J41" s="18">
        <v>6285.3</v>
      </c>
      <c r="K41" s="19">
        <v>10041</v>
      </c>
      <c r="L41" s="18">
        <v>2235.4299999999998</v>
      </c>
      <c r="M41" s="20">
        <v>2500</v>
      </c>
      <c r="N41" s="18">
        <v>436.47</v>
      </c>
      <c r="O41" s="20">
        <v>5839</v>
      </c>
      <c r="P41" s="18">
        <v>2485.06</v>
      </c>
      <c r="Q41" s="20">
        <v>7436.35</v>
      </c>
      <c r="R41" s="18">
        <v>3262.79</v>
      </c>
      <c r="S41" s="20">
        <v>7500</v>
      </c>
      <c r="T41" s="18">
        <v>5188.5</v>
      </c>
      <c r="U41" s="20">
        <v>5000</v>
      </c>
      <c r="V41" s="18">
        <v>5157.05</v>
      </c>
      <c r="W41" s="117">
        <v>7470.52</v>
      </c>
      <c r="X41" s="18">
        <v>3016.81</v>
      </c>
      <c r="Y41" s="143">
        <v>3371.12</v>
      </c>
    </row>
    <row r="42" spans="1:25" ht="13.5" customHeight="1" x14ac:dyDescent="0.2">
      <c r="A42" s="6"/>
      <c r="B42" s="40" t="s">
        <v>36</v>
      </c>
      <c r="C42" s="18">
        <v>6000</v>
      </c>
      <c r="D42" s="18">
        <v>6000</v>
      </c>
      <c r="E42" s="18">
        <v>6000</v>
      </c>
      <c r="F42" s="18">
        <v>6000</v>
      </c>
      <c r="G42" s="18">
        <v>6000</v>
      </c>
      <c r="H42" s="18">
        <v>6000</v>
      </c>
      <c r="I42" s="18">
        <v>6000</v>
      </c>
      <c r="J42" s="18">
        <v>6000</v>
      </c>
      <c r="K42" s="19">
        <v>6000</v>
      </c>
      <c r="L42" s="18">
        <v>6000</v>
      </c>
      <c r="M42" s="20">
        <v>0</v>
      </c>
      <c r="N42" s="18">
        <v>6000</v>
      </c>
      <c r="O42" s="20">
        <v>6000</v>
      </c>
      <c r="P42" s="18">
        <v>6000</v>
      </c>
      <c r="Q42" s="20">
        <v>6000</v>
      </c>
      <c r="R42" s="18">
        <v>6000</v>
      </c>
      <c r="S42" s="20">
        <v>6000</v>
      </c>
      <c r="T42" s="18">
        <v>6000</v>
      </c>
      <c r="U42" s="20">
        <v>6000</v>
      </c>
      <c r="V42" s="18">
        <v>6000</v>
      </c>
      <c r="W42" s="117">
        <v>6000</v>
      </c>
      <c r="X42" s="18">
        <v>1500</v>
      </c>
      <c r="Y42" s="143">
        <v>6000</v>
      </c>
    </row>
    <row r="43" spans="1:25" ht="13.5" customHeight="1" x14ac:dyDescent="0.2">
      <c r="A43" s="6"/>
      <c r="B43" s="40" t="s">
        <v>37</v>
      </c>
      <c r="C43" s="18">
        <v>1300</v>
      </c>
      <c r="D43" s="18">
        <v>743.1</v>
      </c>
      <c r="E43" s="18">
        <v>1853</v>
      </c>
      <c r="F43" s="18">
        <v>1501.46</v>
      </c>
      <c r="G43" s="18">
        <v>1243.2</v>
      </c>
      <c r="H43" s="18">
        <v>961.16</v>
      </c>
      <c r="I43" s="18">
        <v>2273</v>
      </c>
      <c r="J43" s="18">
        <v>1930.14</v>
      </c>
      <c r="K43" s="19">
        <v>1495</v>
      </c>
      <c r="L43" s="18">
        <v>0</v>
      </c>
      <c r="M43" s="20">
        <v>0</v>
      </c>
      <c r="N43" s="18">
        <v>355.32</v>
      </c>
      <c r="O43" s="20">
        <v>1403</v>
      </c>
      <c r="P43" s="18">
        <v>779.93</v>
      </c>
      <c r="Q43" s="20">
        <v>1815.85</v>
      </c>
      <c r="R43" s="18">
        <v>1109.73</v>
      </c>
      <c r="S43" s="20">
        <v>727</v>
      </c>
      <c r="T43" s="18">
        <v>651.28</v>
      </c>
      <c r="U43" s="20">
        <v>1343.54</v>
      </c>
      <c r="V43" s="18">
        <v>580.53</v>
      </c>
      <c r="W43" s="117">
        <v>994.6</v>
      </c>
      <c r="X43" s="18">
        <v>694.31</v>
      </c>
      <c r="Y43" s="143">
        <v>836.95</v>
      </c>
    </row>
    <row r="44" spans="1:25" ht="13.5" customHeight="1" x14ac:dyDescent="0.2">
      <c r="A44" s="6"/>
      <c r="B44" s="40" t="s">
        <v>38</v>
      </c>
      <c r="C44" s="18">
        <v>2200</v>
      </c>
      <c r="D44" s="18">
        <v>678.46</v>
      </c>
      <c r="E44" s="18">
        <v>2486.4</v>
      </c>
      <c r="F44" s="18">
        <v>618.53</v>
      </c>
      <c r="G44" s="18">
        <v>1489.25</v>
      </c>
      <c r="H44" s="18">
        <v>756.41</v>
      </c>
      <c r="I44" s="18">
        <v>1643</v>
      </c>
      <c r="J44" s="18">
        <v>1207.06</v>
      </c>
      <c r="K44" s="19">
        <v>806.4</v>
      </c>
      <c r="L44" s="18">
        <v>0</v>
      </c>
      <c r="M44" s="20">
        <v>0</v>
      </c>
      <c r="N44" s="18">
        <v>388.28</v>
      </c>
      <c r="O44" s="20">
        <v>1563</v>
      </c>
      <c r="P44" s="18">
        <v>1060.0899999999999</v>
      </c>
      <c r="Q44" s="20">
        <v>1683.55</v>
      </c>
      <c r="R44" s="18">
        <v>1412.54</v>
      </c>
      <c r="S44" s="20">
        <v>719</v>
      </c>
      <c r="T44" s="18">
        <v>668.88</v>
      </c>
      <c r="U44" s="20">
        <v>1739.28</v>
      </c>
      <c r="V44" s="18">
        <v>921.9</v>
      </c>
      <c r="W44" s="117">
        <v>1012.72</v>
      </c>
      <c r="X44" s="18">
        <v>881.14</v>
      </c>
      <c r="Y44" s="143">
        <v>1005.9</v>
      </c>
    </row>
    <row r="45" spans="1:25" ht="13.5" customHeight="1" x14ac:dyDescent="0.2">
      <c r="A45" s="6"/>
      <c r="B45" s="40" t="s">
        <v>39</v>
      </c>
      <c r="C45" s="18">
        <v>1974</v>
      </c>
      <c r="D45" s="18">
        <v>1522.31</v>
      </c>
      <c r="E45" s="18">
        <v>1619</v>
      </c>
      <c r="F45" s="18">
        <v>1320.33</v>
      </c>
      <c r="G45" s="18">
        <v>1744.92</v>
      </c>
      <c r="H45" s="18">
        <v>1366.83</v>
      </c>
      <c r="I45" s="18">
        <v>2038</v>
      </c>
      <c r="J45" s="18">
        <v>1855.75</v>
      </c>
      <c r="K45" s="19">
        <v>1492</v>
      </c>
      <c r="L45" s="18">
        <v>0</v>
      </c>
      <c r="M45" s="20">
        <v>0</v>
      </c>
      <c r="N45" s="18">
        <v>324</v>
      </c>
      <c r="O45" s="20">
        <v>1517</v>
      </c>
      <c r="P45" s="18">
        <v>1528.33</v>
      </c>
      <c r="Q45" s="20">
        <v>1632.3</v>
      </c>
      <c r="R45" s="18">
        <v>1689.35</v>
      </c>
      <c r="S45" s="20">
        <v>848</v>
      </c>
      <c r="T45" s="18">
        <v>950.39</v>
      </c>
      <c r="U45" s="20">
        <v>1500</v>
      </c>
      <c r="V45" s="18">
        <v>1168.8399999999999</v>
      </c>
      <c r="W45" s="117">
        <v>1500</v>
      </c>
      <c r="X45" s="18">
        <v>1461.39</v>
      </c>
      <c r="Y45" s="143">
        <v>1500</v>
      </c>
    </row>
    <row r="46" spans="1:25" ht="13.5" customHeight="1" x14ac:dyDescent="0.2">
      <c r="A46" s="6"/>
      <c r="B46" s="40" t="s">
        <v>40</v>
      </c>
      <c r="C46" s="18">
        <v>700</v>
      </c>
      <c r="D46" s="18">
        <v>643.21</v>
      </c>
      <c r="E46" s="18">
        <v>405.6</v>
      </c>
      <c r="F46" s="18">
        <v>165.39</v>
      </c>
      <c r="G46" s="18">
        <v>584.5</v>
      </c>
      <c r="H46" s="18">
        <v>424.06</v>
      </c>
      <c r="I46" s="18">
        <v>704</v>
      </c>
      <c r="J46" s="18">
        <v>698.65</v>
      </c>
      <c r="K46" s="19">
        <v>442</v>
      </c>
      <c r="L46" s="18">
        <v>0</v>
      </c>
      <c r="M46" s="20">
        <v>0</v>
      </c>
      <c r="N46" s="18">
        <v>196.07</v>
      </c>
      <c r="O46" s="20">
        <v>513</v>
      </c>
      <c r="P46" s="18">
        <v>0</v>
      </c>
      <c r="Q46" s="20">
        <v>607.29999999999995</v>
      </c>
      <c r="R46" s="18"/>
      <c r="S46" s="20">
        <v>402</v>
      </c>
      <c r="T46" s="18"/>
      <c r="U46" s="20">
        <v>542</v>
      </c>
      <c r="V46" s="18"/>
      <c r="W46" s="117">
        <v>115</v>
      </c>
      <c r="X46" s="142">
        <v>382.93</v>
      </c>
      <c r="Y46" s="143">
        <v>562</v>
      </c>
    </row>
    <row r="47" spans="1:25" ht="46" customHeight="1" x14ac:dyDescent="0.2">
      <c r="A47" s="6"/>
      <c r="B47" s="41" t="s">
        <v>41</v>
      </c>
      <c r="C47" s="18">
        <v>2500</v>
      </c>
      <c r="D47" s="18">
        <v>1532.07</v>
      </c>
      <c r="E47" s="18">
        <v>2500</v>
      </c>
      <c r="F47" s="18">
        <v>2673.45</v>
      </c>
      <c r="G47" s="18">
        <v>2500</v>
      </c>
      <c r="H47" s="18">
        <f>688.71+489.91</f>
        <v>1178.6200000000001</v>
      </c>
      <c r="I47" s="18">
        <v>2500</v>
      </c>
      <c r="J47" s="18">
        <v>3485.27</v>
      </c>
      <c r="K47" s="19">
        <v>1500</v>
      </c>
      <c r="L47" s="18">
        <v>667</v>
      </c>
      <c r="M47" s="20">
        <v>0</v>
      </c>
      <c r="N47" s="18">
        <v>1327.42</v>
      </c>
      <c r="O47" s="20">
        <v>2500</v>
      </c>
      <c r="P47" s="18">
        <v>2860.55</v>
      </c>
      <c r="Q47" s="20">
        <v>1989</v>
      </c>
      <c r="R47" s="18">
        <v>1398.05</v>
      </c>
      <c r="S47" s="20">
        <v>1500</v>
      </c>
      <c r="T47" s="18">
        <v>1092.29</v>
      </c>
      <c r="U47" s="20">
        <v>1000</v>
      </c>
      <c r="V47" s="18">
        <v>1706.85</v>
      </c>
      <c r="W47" s="117">
        <v>1000</v>
      </c>
      <c r="X47" s="142">
        <v>2977.2</v>
      </c>
      <c r="Y47" s="143">
        <v>3000</v>
      </c>
    </row>
    <row r="48" spans="1:25" ht="13.5" customHeight="1" x14ac:dyDescent="0.2">
      <c r="A48" s="6"/>
      <c r="B48" s="15" t="s">
        <v>42</v>
      </c>
      <c r="C48" s="18"/>
      <c r="D48" s="18"/>
      <c r="E48" s="18"/>
      <c r="F48" s="18"/>
      <c r="G48" s="18"/>
      <c r="H48" s="18"/>
      <c r="I48" s="18"/>
      <c r="J48" s="18"/>
      <c r="K48" s="19"/>
      <c r="L48" s="18"/>
      <c r="M48" s="20"/>
      <c r="N48" s="18"/>
      <c r="O48" s="18"/>
      <c r="P48" s="18"/>
      <c r="Q48" s="18"/>
      <c r="R48" s="18"/>
      <c r="S48" s="18"/>
      <c r="T48" s="18"/>
      <c r="U48" s="18"/>
      <c r="V48" s="18"/>
      <c r="W48" s="110"/>
      <c r="X48" s="142"/>
      <c r="Y48" s="110"/>
    </row>
    <row r="49" spans="1:26" ht="13.5" customHeight="1" x14ac:dyDescent="0.2">
      <c r="A49" s="6"/>
      <c r="B49" s="40" t="s">
        <v>43</v>
      </c>
      <c r="C49" s="18">
        <v>575</v>
      </c>
      <c r="D49" s="18">
        <v>266.07</v>
      </c>
      <c r="E49" s="18">
        <v>735.6</v>
      </c>
      <c r="F49" s="18">
        <v>610.30999999999995</v>
      </c>
      <c r="G49" s="18">
        <v>359.93</v>
      </c>
      <c r="H49" s="18">
        <v>840.4</v>
      </c>
      <c r="I49" s="18">
        <v>600</v>
      </c>
      <c r="J49" s="18">
        <v>613.59</v>
      </c>
      <c r="K49" s="19">
        <v>616.98</v>
      </c>
      <c r="L49" s="18">
        <v>0</v>
      </c>
      <c r="M49" s="20">
        <v>0</v>
      </c>
      <c r="N49" s="18">
        <v>0</v>
      </c>
      <c r="O49" s="20">
        <v>614</v>
      </c>
      <c r="P49" s="18">
        <v>719.63</v>
      </c>
      <c r="Q49" s="20">
        <v>723.65</v>
      </c>
      <c r="R49" s="18">
        <v>202.32</v>
      </c>
      <c r="S49" s="20">
        <v>344</v>
      </c>
      <c r="T49" s="18">
        <v>157.07</v>
      </c>
      <c r="U49" s="20">
        <v>344</v>
      </c>
      <c r="V49" s="18">
        <v>780.53</v>
      </c>
      <c r="W49" s="117">
        <v>350</v>
      </c>
      <c r="X49" s="142">
        <v>1555.13</v>
      </c>
      <c r="Y49" s="143">
        <v>511.39</v>
      </c>
    </row>
    <row r="50" spans="1:26" ht="13.5" customHeight="1" x14ac:dyDescent="0.2">
      <c r="A50" s="6"/>
      <c r="B50" s="40" t="s">
        <v>44</v>
      </c>
      <c r="C50" s="18">
        <v>325</v>
      </c>
      <c r="D50" s="18">
        <v>320.66000000000003</v>
      </c>
      <c r="E50" s="18">
        <v>326.88</v>
      </c>
      <c r="F50" s="18">
        <v>130.59</v>
      </c>
      <c r="G50" s="18">
        <v>317.69</v>
      </c>
      <c r="H50" s="18">
        <v>437.44</v>
      </c>
      <c r="I50" s="18">
        <v>338</v>
      </c>
      <c r="J50" s="18">
        <v>0</v>
      </c>
      <c r="K50" s="19">
        <v>450</v>
      </c>
      <c r="L50" s="18">
        <v>0</v>
      </c>
      <c r="M50" s="20">
        <v>0</v>
      </c>
      <c r="N50" s="18">
        <v>0</v>
      </c>
      <c r="O50" s="20">
        <v>421</v>
      </c>
      <c r="P50" s="18">
        <v>210.44</v>
      </c>
      <c r="Q50" s="20">
        <v>496.15</v>
      </c>
      <c r="R50" s="18">
        <v>682.58</v>
      </c>
      <c r="S50" s="20">
        <v>130</v>
      </c>
      <c r="T50" s="18">
        <v>567.36</v>
      </c>
      <c r="U50" s="20">
        <v>567</v>
      </c>
      <c r="V50" s="18">
        <v>317.41000000000003</v>
      </c>
      <c r="W50" s="117">
        <v>567</v>
      </c>
      <c r="X50" s="142">
        <v>266.61</v>
      </c>
      <c r="Y50" s="143">
        <v>324.14999999999998</v>
      </c>
    </row>
    <row r="51" spans="1:26" ht="13.5" customHeight="1" x14ac:dyDescent="0.2">
      <c r="A51" s="6"/>
      <c r="B51" s="40" t="s">
        <v>45</v>
      </c>
      <c r="C51" s="18">
        <v>550</v>
      </c>
      <c r="D51" s="18">
        <v>358.36</v>
      </c>
      <c r="E51" s="18">
        <v>473.54</v>
      </c>
      <c r="F51" s="18">
        <v>174.46</v>
      </c>
      <c r="G51" s="18">
        <v>343</v>
      </c>
      <c r="H51" s="18">
        <v>497.03</v>
      </c>
      <c r="I51" s="18">
        <v>398</v>
      </c>
      <c r="J51" s="18">
        <v>206.67</v>
      </c>
      <c r="K51" s="19">
        <v>498.38</v>
      </c>
      <c r="L51" s="18">
        <v>0</v>
      </c>
      <c r="M51" s="20">
        <v>0</v>
      </c>
      <c r="N51" s="18">
        <v>0</v>
      </c>
      <c r="O51" s="20">
        <v>506</v>
      </c>
      <c r="P51" s="18">
        <v>365.97</v>
      </c>
      <c r="Q51" s="20">
        <v>591.15</v>
      </c>
      <c r="R51" s="18">
        <v>713.58</v>
      </c>
      <c r="S51" s="20">
        <v>275</v>
      </c>
      <c r="T51" s="18">
        <v>169</v>
      </c>
      <c r="U51" s="20">
        <v>248.25</v>
      </c>
      <c r="V51" s="18">
        <v>795.96</v>
      </c>
      <c r="W51" s="117">
        <v>224.5</v>
      </c>
      <c r="X51" s="142">
        <v>0</v>
      </c>
      <c r="Y51" s="143">
        <v>375.4</v>
      </c>
    </row>
    <row r="52" spans="1:26" ht="13.5" customHeight="1" x14ac:dyDescent="0.2">
      <c r="A52" s="6"/>
      <c r="B52" s="40" t="s">
        <v>46</v>
      </c>
      <c r="C52" s="18">
        <v>100</v>
      </c>
      <c r="D52" s="18">
        <v>0</v>
      </c>
      <c r="E52" s="18">
        <v>0</v>
      </c>
      <c r="F52" s="18"/>
      <c r="G52" s="18">
        <v>100</v>
      </c>
      <c r="H52" s="18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18">
        <v>0</v>
      </c>
      <c r="O52" s="20">
        <v>206</v>
      </c>
      <c r="P52" s="18">
        <v>37.44</v>
      </c>
      <c r="Q52" s="20">
        <v>256.14999999999998</v>
      </c>
      <c r="R52" s="18"/>
      <c r="S52" s="20">
        <v>99</v>
      </c>
      <c r="T52" s="18"/>
      <c r="U52" s="20">
        <v>210</v>
      </c>
      <c r="V52" s="18">
        <v>280.14999999999998</v>
      </c>
      <c r="W52" s="117">
        <v>267.89999999999998</v>
      </c>
      <c r="X52" s="142">
        <v>336.49</v>
      </c>
      <c r="Y52" s="143">
        <v>248.06</v>
      </c>
    </row>
    <row r="53" spans="1:26" ht="13.5" customHeight="1" x14ac:dyDescent="0.2">
      <c r="A53" s="6"/>
      <c r="B53" s="40" t="s">
        <v>47</v>
      </c>
      <c r="C53" s="18">
        <v>703</v>
      </c>
      <c r="D53" s="18">
        <v>533.73</v>
      </c>
      <c r="E53" s="18">
        <v>1007</v>
      </c>
      <c r="F53" s="18">
        <v>679.68</v>
      </c>
      <c r="G53" s="18">
        <v>691.5</v>
      </c>
      <c r="H53" s="18">
        <v>683.84</v>
      </c>
      <c r="I53" s="18">
        <v>632</v>
      </c>
      <c r="J53" s="18">
        <v>318.02</v>
      </c>
      <c r="K53" s="19">
        <v>710.46</v>
      </c>
      <c r="L53" s="18">
        <v>0</v>
      </c>
      <c r="M53" s="20">
        <v>0</v>
      </c>
      <c r="N53" s="18">
        <v>0</v>
      </c>
      <c r="O53" s="20">
        <v>851</v>
      </c>
      <c r="P53" s="18">
        <v>1059.31</v>
      </c>
      <c r="Q53" s="20">
        <v>976.15</v>
      </c>
      <c r="R53" s="18">
        <v>650.04</v>
      </c>
      <c r="S53" s="20">
        <v>352</v>
      </c>
      <c r="T53" s="18">
        <v>382.65</v>
      </c>
      <c r="U53" s="20">
        <v>352</v>
      </c>
      <c r="V53" s="18">
        <v>877.16</v>
      </c>
      <c r="W53" s="117">
        <v>352</v>
      </c>
      <c r="X53" s="142">
        <v>0</v>
      </c>
      <c r="Y53" s="143">
        <v>322.7</v>
      </c>
    </row>
    <row r="54" spans="1:26" ht="13.5" customHeight="1" x14ac:dyDescent="0.2">
      <c r="A54" s="6"/>
      <c r="B54" s="40" t="s">
        <v>48</v>
      </c>
      <c r="C54" s="18">
        <v>650</v>
      </c>
      <c r="D54" s="18">
        <v>514.66</v>
      </c>
      <c r="E54" s="18">
        <v>861</v>
      </c>
      <c r="F54" s="18">
        <v>506.19</v>
      </c>
      <c r="G54" s="18">
        <v>620</v>
      </c>
      <c r="H54" s="18">
        <v>615.17999999999995</v>
      </c>
      <c r="I54" s="18">
        <v>543</v>
      </c>
      <c r="J54" s="18">
        <v>576.25</v>
      </c>
      <c r="K54" s="19">
        <v>437.5</v>
      </c>
      <c r="L54" s="18">
        <v>0</v>
      </c>
      <c r="M54" s="20">
        <v>0</v>
      </c>
      <c r="N54" s="18">
        <v>176.29</v>
      </c>
      <c r="O54" s="20">
        <v>571</v>
      </c>
      <c r="P54" s="18">
        <v>285.48</v>
      </c>
      <c r="Q54" s="20">
        <v>663.65</v>
      </c>
      <c r="R54" s="18">
        <v>1451.06</v>
      </c>
      <c r="S54" s="20">
        <v>352</v>
      </c>
      <c r="T54" s="18">
        <v>392.88</v>
      </c>
      <c r="U54" s="20">
        <v>394.95</v>
      </c>
      <c r="V54" s="18">
        <v>271.33999999999997</v>
      </c>
      <c r="W54" s="117">
        <v>395</v>
      </c>
      <c r="X54" s="142">
        <v>511.84</v>
      </c>
      <c r="Y54" s="143">
        <v>441.03</v>
      </c>
    </row>
    <row r="55" spans="1:26" ht="13.5" customHeight="1" x14ac:dyDescent="0.2">
      <c r="A55" s="6"/>
      <c r="B55" s="40" t="s">
        <v>49</v>
      </c>
      <c r="C55" s="18">
        <v>560</v>
      </c>
      <c r="D55" s="18">
        <v>615.27</v>
      </c>
      <c r="E55" s="18">
        <v>489</v>
      </c>
      <c r="F55" s="18">
        <v>567.54</v>
      </c>
      <c r="G55" s="18">
        <v>509.47</v>
      </c>
      <c r="H55" s="18">
        <v>424.06</v>
      </c>
      <c r="I55" s="18">
        <v>519</v>
      </c>
      <c r="J55" s="18">
        <v>0</v>
      </c>
      <c r="K55" s="19">
        <v>585</v>
      </c>
      <c r="L55" s="18">
        <v>0</v>
      </c>
      <c r="M55" s="20">
        <v>0</v>
      </c>
      <c r="N55" s="18">
        <v>0</v>
      </c>
      <c r="O55" s="20">
        <v>517</v>
      </c>
      <c r="P55" s="18">
        <v>105.03</v>
      </c>
      <c r="Q55" s="20">
        <v>603.65</v>
      </c>
      <c r="R55" s="18">
        <v>543.54</v>
      </c>
      <c r="S55" s="20">
        <v>295</v>
      </c>
      <c r="T55" s="18"/>
      <c r="U55" s="20">
        <v>268</v>
      </c>
      <c r="V55" s="18">
        <v>386.71</v>
      </c>
      <c r="W55" s="117">
        <v>254.74</v>
      </c>
      <c r="X55" s="142">
        <v>591.6</v>
      </c>
      <c r="Y55" s="143">
        <v>255</v>
      </c>
    </row>
    <row r="56" spans="1:26" ht="13.5" customHeight="1" x14ac:dyDescent="0.2">
      <c r="A56" s="6"/>
      <c r="B56" s="40" t="s">
        <v>50</v>
      </c>
      <c r="C56" s="18">
        <v>740</v>
      </c>
      <c r="D56" s="18">
        <v>411.21</v>
      </c>
      <c r="E56" s="18">
        <v>608</v>
      </c>
      <c r="F56" s="18">
        <v>665.43</v>
      </c>
      <c r="G56" s="18">
        <v>608</v>
      </c>
      <c r="H56" s="18">
        <v>776.01</v>
      </c>
      <c r="I56" s="42"/>
      <c r="J56" s="18">
        <v>684.62</v>
      </c>
      <c r="K56" s="19">
        <v>697.3</v>
      </c>
      <c r="L56" s="18">
        <v>0</v>
      </c>
      <c r="M56" s="20">
        <v>0</v>
      </c>
      <c r="N56" s="18">
        <v>0</v>
      </c>
      <c r="O56" s="20">
        <v>631</v>
      </c>
      <c r="P56" s="18">
        <v>0</v>
      </c>
      <c r="Q56" s="20">
        <v>776.15</v>
      </c>
      <c r="R56" s="18">
        <v>950.1</v>
      </c>
      <c r="S56" s="20">
        <v>372</v>
      </c>
      <c r="T56" s="18"/>
      <c r="U56" s="20">
        <v>372</v>
      </c>
      <c r="V56" s="18">
        <v>392.29</v>
      </c>
      <c r="W56" s="117">
        <v>372</v>
      </c>
      <c r="X56" s="142">
        <v>862.93</v>
      </c>
      <c r="Y56" s="143">
        <v>154.5</v>
      </c>
    </row>
    <row r="57" spans="1:26" ht="13.5" customHeight="1" x14ac:dyDescent="0.2">
      <c r="A57" s="6"/>
      <c r="B57" s="40" t="s">
        <v>51</v>
      </c>
      <c r="C57" s="18">
        <v>700</v>
      </c>
      <c r="D57" s="18">
        <v>17.82</v>
      </c>
      <c r="E57" s="18">
        <v>535.44000000000005</v>
      </c>
      <c r="F57" s="18">
        <v>598.15</v>
      </c>
      <c r="G57" s="18">
        <v>529.01</v>
      </c>
      <c r="H57" s="18">
        <v>563.69000000000005</v>
      </c>
      <c r="I57" s="18">
        <v>548</v>
      </c>
      <c r="J57" s="18">
        <v>487.32</v>
      </c>
      <c r="K57" s="19">
        <v>578.86</v>
      </c>
      <c r="L57" s="18">
        <v>0</v>
      </c>
      <c r="M57" s="20">
        <v>0</v>
      </c>
      <c r="N57" s="18">
        <v>0</v>
      </c>
      <c r="O57" s="20">
        <v>602</v>
      </c>
      <c r="P57" s="18">
        <v>824.74</v>
      </c>
      <c r="Q57" s="20">
        <v>698.65</v>
      </c>
      <c r="R57" s="18"/>
      <c r="S57" s="20">
        <v>327</v>
      </c>
      <c r="T57" s="18">
        <v>238</v>
      </c>
      <c r="U57" s="20">
        <v>327</v>
      </c>
      <c r="V57" s="18"/>
      <c r="W57" s="117">
        <v>327</v>
      </c>
      <c r="X57" s="142">
        <v>353.63</v>
      </c>
      <c r="Y57" s="143">
        <v>340.38</v>
      </c>
    </row>
    <row r="58" spans="1:26" ht="13.5" customHeight="1" x14ac:dyDescent="0.2">
      <c r="A58" s="6"/>
      <c r="B58" s="40" t="s">
        <v>52</v>
      </c>
      <c r="C58" s="18">
        <v>900</v>
      </c>
      <c r="D58" s="18">
        <v>1157.1199999999999</v>
      </c>
      <c r="E58" s="18">
        <v>863</v>
      </c>
      <c r="F58" s="18">
        <v>628.99</v>
      </c>
      <c r="G58" s="18">
        <v>810.13</v>
      </c>
      <c r="H58" s="18">
        <v>565.97</v>
      </c>
      <c r="I58" s="18">
        <v>834</v>
      </c>
      <c r="J58" s="18">
        <v>0</v>
      </c>
      <c r="K58" s="19">
        <v>876</v>
      </c>
      <c r="L58" s="18">
        <v>0</v>
      </c>
      <c r="M58" s="20">
        <v>0</v>
      </c>
      <c r="N58" s="18">
        <v>0</v>
      </c>
      <c r="O58" s="20">
        <v>790</v>
      </c>
      <c r="P58" s="18">
        <v>522.12</v>
      </c>
      <c r="Q58" s="20">
        <v>918.65</v>
      </c>
      <c r="R58" s="18">
        <v>470.74</v>
      </c>
      <c r="S58" s="20">
        <v>432</v>
      </c>
      <c r="T58" s="18">
        <v>500.15</v>
      </c>
      <c r="U58" s="20">
        <v>520.73</v>
      </c>
      <c r="V58" s="18">
        <v>1501.07</v>
      </c>
      <c r="W58" s="117">
        <v>521</v>
      </c>
      <c r="X58" s="142">
        <v>382.93</v>
      </c>
      <c r="Y58" s="143">
        <v>586.15</v>
      </c>
    </row>
    <row r="59" spans="1:26" ht="30" customHeight="1" x14ac:dyDescent="0.2">
      <c r="A59" s="6"/>
      <c r="B59" s="40" t="s">
        <v>53</v>
      </c>
      <c r="C59" s="18">
        <v>2000</v>
      </c>
      <c r="D59" s="18">
        <v>1597.3</v>
      </c>
      <c r="E59" s="18">
        <v>2000</v>
      </c>
      <c r="F59" s="18">
        <v>3510.14</v>
      </c>
      <c r="G59" s="18">
        <v>2000</v>
      </c>
      <c r="H59" s="18">
        <v>1663</v>
      </c>
      <c r="I59" s="18">
        <v>2000</v>
      </c>
      <c r="J59" s="18">
        <v>1008.05</v>
      </c>
      <c r="K59" s="19">
        <v>2000</v>
      </c>
      <c r="L59" s="18">
        <v>0</v>
      </c>
      <c r="M59" s="20"/>
      <c r="N59" s="18">
        <v>0</v>
      </c>
      <c r="O59" s="20">
        <v>1000</v>
      </c>
      <c r="P59" s="18"/>
      <c r="Q59" s="20">
        <v>2000</v>
      </c>
      <c r="R59" s="18">
        <v>0</v>
      </c>
      <c r="S59" s="20">
        <v>1715</v>
      </c>
      <c r="T59" s="18">
        <v>0</v>
      </c>
      <c r="U59" s="20">
        <v>1500</v>
      </c>
      <c r="V59" s="18">
        <v>0</v>
      </c>
      <c r="W59" s="117">
        <v>1500</v>
      </c>
      <c r="X59" s="142">
        <v>2957.81</v>
      </c>
      <c r="Y59" s="143"/>
      <c r="Z59" s="116"/>
    </row>
    <row r="60" spans="1:26" ht="53" customHeight="1" x14ac:dyDescent="0.2">
      <c r="A60" s="6"/>
      <c r="B60" s="40" t="s">
        <v>54</v>
      </c>
      <c r="C60" s="18">
        <v>11000</v>
      </c>
      <c r="D60" s="18">
        <v>12287.28</v>
      </c>
      <c r="E60" s="18">
        <v>9000</v>
      </c>
      <c r="F60" s="18">
        <v>17388.12</v>
      </c>
      <c r="G60" s="18">
        <v>11000</v>
      </c>
      <c r="H60" s="18">
        <f>3707.61+6517</f>
        <v>10224.61</v>
      </c>
      <c r="I60" s="18">
        <v>15000</v>
      </c>
      <c r="J60" s="18">
        <v>20007.990000000002</v>
      </c>
      <c r="K60" s="19">
        <v>15500</v>
      </c>
      <c r="L60" s="18">
        <v>667</v>
      </c>
      <c r="M60" s="20">
        <v>0</v>
      </c>
      <c r="N60" s="18">
        <v>2580.62</v>
      </c>
      <c r="O60" s="20">
        <v>15000</v>
      </c>
      <c r="P60" s="18">
        <v>7982.13</v>
      </c>
      <c r="Q60" s="20">
        <v>15000</v>
      </c>
      <c r="R60" s="18">
        <v>14049.65</v>
      </c>
      <c r="S60" s="20">
        <v>7500</v>
      </c>
      <c r="T60" s="18">
        <v>7583.66</v>
      </c>
      <c r="U60" s="20">
        <v>7500</v>
      </c>
      <c r="V60" s="18">
        <v>16037.76</v>
      </c>
      <c r="W60" s="117">
        <v>10500</v>
      </c>
      <c r="X60" s="142">
        <f>6042.97+146.52</f>
        <v>6189.4900000000007</v>
      </c>
      <c r="Y60" s="143">
        <v>9000</v>
      </c>
    </row>
    <row r="61" spans="1:26" ht="13.5" customHeight="1" x14ac:dyDescent="0.2">
      <c r="A61" s="6"/>
      <c r="B61" s="43" t="s">
        <v>55</v>
      </c>
      <c r="C61" s="18">
        <v>11000</v>
      </c>
      <c r="D61" s="18">
        <v>9322.4500000000007</v>
      </c>
      <c r="E61" s="18">
        <v>11000</v>
      </c>
      <c r="F61" s="18">
        <v>11785.11</v>
      </c>
      <c r="G61" s="18">
        <v>11000</v>
      </c>
      <c r="H61" s="18">
        <v>10072.26</v>
      </c>
      <c r="I61" s="18">
        <v>12000</v>
      </c>
      <c r="J61" s="18">
        <v>17066.11</v>
      </c>
      <c r="K61" s="19">
        <v>15000</v>
      </c>
      <c r="L61" s="18">
        <v>665</v>
      </c>
      <c r="M61" s="20">
        <v>500</v>
      </c>
      <c r="N61" s="18" t="s">
        <v>17</v>
      </c>
      <c r="O61" s="20">
        <v>15000</v>
      </c>
      <c r="P61" s="18">
        <v>5329.18</v>
      </c>
      <c r="Q61" s="20">
        <v>10000</v>
      </c>
      <c r="R61" s="18">
        <v>9972.84</v>
      </c>
      <c r="S61" s="20">
        <v>10000</v>
      </c>
      <c r="T61" s="18">
        <v>12918.97</v>
      </c>
      <c r="U61" s="20">
        <v>12000</v>
      </c>
      <c r="V61" s="18">
        <v>19623.37</v>
      </c>
      <c r="W61" s="117">
        <v>13000</v>
      </c>
      <c r="X61" s="142">
        <v>13000</v>
      </c>
      <c r="Y61" s="143">
        <v>13000</v>
      </c>
    </row>
    <row r="62" spans="1:26" ht="13.5" customHeight="1" x14ac:dyDescent="0.2">
      <c r="A62" s="6"/>
      <c r="B62" s="6" t="s">
        <v>56</v>
      </c>
      <c r="C62" s="18"/>
      <c r="D62" s="18"/>
      <c r="E62" s="44">
        <v>2000</v>
      </c>
      <c r="F62" s="44">
        <v>0</v>
      </c>
      <c r="G62" s="44">
        <v>2000</v>
      </c>
      <c r="H62" s="44">
        <v>0</v>
      </c>
      <c r="I62" s="44"/>
      <c r="J62" s="44"/>
      <c r="K62" s="45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112"/>
      <c r="X62" s="146"/>
      <c r="Y62" s="112"/>
    </row>
    <row r="63" spans="1:26" ht="32" customHeight="1" x14ac:dyDescent="0.2">
      <c r="A63" s="6"/>
      <c r="B63" s="43" t="s">
        <v>57</v>
      </c>
      <c r="C63" s="18">
        <v>1000</v>
      </c>
      <c r="D63" s="18">
        <v>0</v>
      </c>
      <c r="E63" s="18">
        <v>1031.3599999999999</v>
      </c>
      <c r="F63" s="18">
        <v>426.19</v>
      </c>
      <c r="G63" s="18">
        <v>644.77</v>
      </c>
      <c r="H63" s="18">
        <v>312.97000000000003</v>
      </c>
      <c r="I63" s="18">
        <v>1057</v>
      </c>
      <c r="J63" s="18">
        <v>158.46</v>
      </c>
      <c r="K63" s="19">
        <v>897.2</v>
      </c>
      <c r="L63" s="18"/>
      <c r="M63" s="20">
        <v>0</v>
      </c>
      <c r="N63" s="18">
        <v>167</v>
      </c>
      <c r="O63" s="20">
        <v>770</v>
      </c>
      <c r="P63" s="18">
        <v>273</v>
      </c>
      <c r="Q63" s="20">
        <v>896.15</v>
      </c>
      <c r="R63" s="18">
        <v>314.87</v>
      </c>
      <c r="S63" s="20">
        <v>402</v>
      </c>
      <c r="T63" s="18">
        <v>595</v>
      </c>
      <c r="U63" s="20">
        <v>394.83</v>
      </c>
      <c r="V63" s="18">
        <v>222.11</v>
      </c>
      <c r="W63" s="117">
        <v>395</v>
      </c>
      <c r="X63" s="142">
        <v>0</v>
      </c>
      <c r="Y63" s="143">
        <v>1123.3499999999999</v>
      </c>
    </row>
    <row r="64" spans="1:26" ht="13.5" customHeight="1" x14ac:dyDescent="0.2">
      <c r="A64" s="6"/>
      <c r="B64" s="46" t="s">
        <v>58</v>
      </c>
      <c r="C64" s="47"/>
      <c r="D64" s="47"/>
      <c r="E64" s="47"/>
      <c r="F64" s="47"/>
      <c r="G64" s="47"/>
      <c r="H64" s="47"/>
      <c r="I64" s="47"/>
      <c r="J64" s="47"/>
      <c r="K64" s="48"/>
      <c r="L64" s="47"/>
      <c r="M64" s="49"/>
      <c r="N64" s="47"/>
      <c r="O64" s="49"/>
      <c r="P64" s="47"/>
      <c r="Q64" s="49"/>
      <c r="R64" s="47"/>
      <c r="S64" s="49"/>
      <c r="T64" s="47"/>
      <c r="U64" s="20">
        <v>420.11</v>
      </c>
      <c r="V64" s="47">
        <v>371.65</v>
      </c>
      <c r="W64" s="117">
        <v>514.5</v>
      </c>
      <c r="X64" s="113">
        <v>881.95</v>
      </c>
      <c r="Y64" s="147">
        <v>579.5</v>
      </c>
    </row>
    <row r="65" spans="1:26" ht="13.5" customHeight="1" thickBot="1" x14ac:dyDescent="0.25">
      <c r="A65" s="50"/>
      <c r="B65" s="51" t="s">
        <v>59</v>
      </c>
      <c r="C65" s="52">
        <f t="shared" ref="C65:T65" si="3">SUM(C41:C63)</f>
        <v>53948</v>
      </c>
      <c r="D65" s="52">
        <f t="shared" si="3"/>
        <v>46075</v>
      </c>
      <c r="E65" s="52">
        <f t="shared" si="3"/>
        <v>56290.9</v>
      </c>
      <c r="F65" s="52">
        <f t="shared" si="3"/>
        <v>55250.97</v>
      </c>
      <c r="G65" s="52">
        <f t="shared" si="3"/>
        <v>55834.400000000001</v>
      </c>
      <c r="H65" s="52">
        <f t="shared" si="3"/>
        <v>45423.15</v>
      </c>
      <c r="I65" s="52">
        <f t="shared" si="3"/>
        <v>60218</v>
      </c>
      <c r="J65" s="53">
        <f t="shared" si="3"/>
        <v>62589.25</v>
      </c>
      <c r="K65" s="54">
        <f t="shared" si="3"/>
        <v>60624.08</v>
      </c>
      <c r="L65" s="53">
        <f t="shared" si="3"/>
        <v>10234.43</v>
      </c>
      <c r="M65" s="53">
        <f t="shared" si="3"/>
        <v>3000</v>
      </c>
      <c r="N65" s="53">
        <f t="shared" si="3"/>
        <v>11951.470000000001</v>
      </c>
      <c r="O65" s="53">
        <f t="shared" si="3"/>
        <v>56814</v>
      </c>
      <c r="P65" s="53">
        <f t="shared" si="3"/>
        <v>32428.43</v>
      </c>
      <c r="Q65" s="53">
        <f t="shared" si="3"/>
        <v>55764.500000000015</v>
      </c>
      <c r="R65" s="53">
        <f t="shared" si="3"/>
        <v>44873.780000000006</v>
      </c>
      <c r="S65" s="53">
        <f t="shared" si="3"/>
        <v>40291</v>
      </c>
      <c r="T65" s="53">
        <f t="shared" si="3"/>
        <v>38056.080000000002</v>
      </c>
      <c r="U65" s="53">
        <f>SUM(U41:U64)</f>
        <v>42543.69</v>
      </c>
      <c r="V65" s="53">
        <f>SUM(V41:V64)</f>
        <v>57392.68</v>
      </c>
      <c r="W65" s="122">
        <f>SUM(W41:W64)</f>
        <v>47633.48</v>
      </c>
      <c r="X65" s="53">
        <f>SUM(X41:X64)</f>
        <v>38804.19</v>
      </c>
      <c r="Y65" s="150">
        <f>SUM(Y41:Y64)</f>
        <v>43537.580000000009</v>
      </c>
    </row>
    <row r="66" spans="1:26" ht="12" customHeight="1" thickTop="1" x14ac:dyDescent="0.2">
      <c r="A66" s="6"/>
      <c r="B66" s="6"/>
      <c r="C66" s="12"/>
      <c r="D66" s="12"/>
      <c r="E66" s="12"/>
      <c r="F66" s="12"/>
      <c r="G66" s="12"/>
      <c r="H66" s="12"/>
      <c r="I66" s="12"/>
      <c r="J66" s="12"/>
      <c r="K66" s="13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09"/>
      <c r="X66" s="12"/>
      <c r="Y66" s="109"/>
    </row>
    <row r="67" spans="1:26" ht="13.5" customHeight="1" x14ac:dyDescent="0.2">
      <c r="A67" s="37" t="s">
        <v>60</v>
      </c>
      <c r="B67" s="6"/>
      <c r="C67" s="12"/>
      <c r="D67" s="12"/>
      <c r="E67" s="12"/>
      <c r="F67" s="12"/>
      <c r="G67" s="12"/>
      <c r="H67" s="12"/>
      <c r="I67" s="12"/>
      <c r="J67" s="12"/>
      <c r="K67" s="13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09"/>
      <c r="X67" s="12"/>
      <c r="Y67" s="109"/>
    </row>
    <row r="68" spans="1:26" ht="9" customHeight="1" x14ac:dyDescent="0.2">
      <c r="A68" s="17"/>
      <c r="B68" s="39"/>
      <c r="C68" s="12"/>
      <c r="D68" s="12"/>
      <c r="E68" s="12"/>
      <c r="F68" s="12"/>
      <c r="G68" s="12"/>
      <c r="H68" s="12"/>
      <c r="I68" s="12"/>
      <c r="J68" s="12"/>
      <c r="K68" s="13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09"/>
      <c r="X68" s="12"/>
      <c r="Y68" s="109"/>
    </row>
    <row r="69" spans="1:26" ht="139" customHeight="1" x14ac:dyDescent="0.2">
      <c r="A69" s="6"/>
      <c r="B69" s="43" t="s">
        <v>61</v>
      </c>
      <c r="C69" s="18">
        <v>7361</v>
      </c>
      <c r="D69" s="18">
        <v>6333.34</v>
      </c>
      <c r="E69" s="18">
        <v>7340.6</v>
      </c>
      <c r="F69" s="18">
        <v>5123.8900000000003</v>
      </c>
      <c r="G69" s="18">
        <v>7212.19</v>
      </c>
      <c r="H69" s="18">
        <v>5131.13</v>
      </c>
      <c r="I69" s="42"/>
      <c r="J69" s="18">
        <v>4777.47</v>
      </c>
      <c r="K69" s="19">
        <v>7805</v>
      </c>
      <c r="L69" s="18"/>
      <c r="M69" s="20">
        <v>2500</v>
      </c>
      <c r="N69" s="18"/>
      <c r="O69" s="20">
        <v>5085</v>
      </c>
      <c r="P69" s="18">
        <v>543.32000000000005</v>
      </c>
      <c r="Q69" s="20">
        <v>6455</v>
      </c>
      <c r="R69" s="18">
        <v>570.09</v>
      </c>
      <c r="S69" s="20">
        <v>6250</v>
      </c>
      <c r="T69" s="18">
        <v>214.4</v>
      </c>
      <c r="U69" s="20">
        <v>3125.75</v>
      </c>
      <c r="V69" s="18">
        <v>1798.01</v>
      </c>
      <c r="W69" s="117">
        <v>5000.3999999999996</v>
      </c>
      <c r="X69" s="18">
        <v>3422.54</v>
      </c>
      <c r="Y69" s="143">
        <v>2906.3</v>
      </c>
      <c r="Z69" s="116"/>
    </row>
    <row r="70" spans="1:26" ht="82" customHeight="1" x14ac:dyDescent="0.2">
      <c r="A70" s="6"/>
      <c r="B70" s="55" t="s">
        <v>62</v>
      </c>
      <c r="C70" s="18">
        <v>31200</v>
      </c>
      <c r="D70" s="18">
        <v>21084.98</v>
      </c>
      <c r="E70" s="18">
        <v>30000</v>
      </c>
      <c r="F70" s="18">
        <v>20975.93</v>
      </c>
      <c r="G70" s="18">
        <v>30000</v>
      </c>
      <c r="H70" s="18">
        <v>23984.58</v>
      </c>
      <c r="I70" s="18">
        <v>30000</v>
      </c>
      <c r="J70" s="18">
        <v>24008.9</v>
      </c>
      <c r="K70" s="19">
        <v>30000</v>
      </c>
      <c r="L70" s="18"/>
      <c r="M70" s="20">
        <v>25000</v>
      </c>
      <c r="N70" s="18">
        <v>18331.84</v>
      </c>
      <c r="O70" s="20">
        <v>30000</v>
      </c>
      <c r="P70" s="18">
        <v>21463.5</v>
      </c>
      <c r="Q70" s="20">
        <v>30000</v>
      </c>
      <c r="R70" s="18">
        <v>21194.63</v>
      </c>
      <c r="S70" s="20">
        <v>30000</v>
      </c>
      <c r="T70" s="18">
        <v>21840.85</v>
      </c>
      <c r="U70" s="20">
        <v>30000</v>
      </c>
      <c r="V70" s="18">
        <v>22177.33</v>
      </c>
      <c r="W70" s="117">
        <v>30000</v>
      </c>
      <c r="X70" s="18">
        <v>17773.93</v>
      </c>
      <c r="Y70" s="143">
        <v>25000</v>
      </c>
      <c r="Z70" s="116"/>
    </row>
    <row r="71" spans="1:26" ht="13.5" customHeight="1" x14ac:dyDescent="0.2">
      <c r="A71" s="6"/>
      <c r="B71" s="6" t="s">
        <v>24</v>
      </c>
      <c r="C71" s="18"/>
      <c r="D71" s="18"/>
      <c r="E71" s="18"/>
      <c r="F71" s="18"/>
      <c r="G71" s="18">
        <v>0</v>
      </c>
      <c r="H71" s="18">
        <v>0</v>
      </c>
      <c r="I71" s="18">
        <v>0</v>
      </c>
      <c r="J71" s="18"/>
      <c r="K71" s="19" t="s">
        <v>63</v>
      </c>
      <c r="L71" s="18"/>
      <c r="M71" s="20">
        <v>0</v>
      </c>
      <c r="N71" s="18"/>
      <c r="O71" s="20">
        <v>0</v>
      </c>
      <c r="P71" s="18"/>
      <c r="Q71" s="20">
        <v>500</v>
      </c>
      <c r="R71" s="18">
        <v>0</v>
      </c>
      <c r="S71" s="20">
        <v>500</v>
      </c>
      <c r="T71" s="18">
        <v>0</v>
      </c>
      <c r="U71" s="20">
        <v>0</v>
      </c>
      <c r="V71" s="18">
        <v>0</v>
      </c>
      <c r="W71" s="117"/>
      <c r="X71" s="18">
        <v>0</v>
      </c>
      <c r="Y71" s="143"/>
    </row>
    <row r="72" spans="1:26" ht="66" customHeight="1" x14ac:dyDescent="0.2">
      <c r="A72" s="6"/>
      <c r="B72" s="43" t="s">
        <v>64</v>
      </c>
      <c r="C72" s="18">
        <v>2200</v>
      </c>
      <c r="D72" s="18">
        <v>0</v>
      </c>
      <c r="E72" s="18">
        <v>2125</v>
      </c>
      <c r="F72" s="18">
        <v>942.05</v>
      </c>
      <c r="G72" s="18">
        <v>2685</v>
      </c>
      <c r="H72" s="18">
        <v>1413.31</v>
      </c>
      <c r="I72" s="18">
        <v>3155</v>
      </c>
      <c r="J72" s="18">
        <v>2362.23</v>
      </c>
      <c r="K72" s="19">
        <v>3315</v>
      </c>
      <c r="L72" s="18">
        <v>1166.69</v>
      </c>
      <c r="M72" s="20">
        <v>2350</v>
      </c>
      <c r="N72" s="18">
        <v>1409.19</v>
      </c>
      <c r="O72" s="20">
        <v>4824</v>
      </c>
      <c r="P72" s="18">
        <v>2638.43</v>
      </c>
      <c r="Q72" s="20">
        <v>5181.6499999999996</v>
      </c>
      <c r="R72" s="18">
        <v>3379.52</v>
      </c>
      <c r="S72" s="20">
        <v>5250</v>
      </c>
      <c r="T72" s="18">
        <v>2420.04</v>
      </c>
      <c r="U72" s="20">
        <v>5000</v>
      </c>
      <c r="V72" s="18">
        <v>2102.5500000000002</v>
      </c>
      <c r="W72" s="117">
        <v>2500</v>
      </c>
      <c r="X72" s="18">
        <v>1698.27</v>
      </c>
      <c r="Y72" s="147">
        <v>2500</v>
      </c>
      <c r="Z72" s="107"/>
    </row>
    <row r="73" spans="1:26" ht="16" customHeight="1" thickBot="1" x14ac:dyDescent="0.25">
      <c r="A73" s="6"/>
      <c r="B73" s="51" t="s">
        <v>65</v>
      </c>
      <c r="C73" s="52">
        <f t="shared" ref="C73:V73" si="4">SUM(C69:C72)</f>
        <v>40761</v>
      </c>
      <c r="D73" s="52">
        <f t="shared" si="4"/>
        <v>27418.32</v>
      </c>
      <c r="E73" s="52">
        <f t="shared" si="4"/>
        <v>39465.599999999999</v>
      </c>
      <c r="F73" s="52">
        <f t="shared" si="4"/>
        <v>27041.87</v>
      </c>
      <c r="G73" s="52">
        <f t="shared" si="4"/>
        <v>39897.19</v>
      </c>
      <c r="H73" s="52">
        <f t="shared" si="4"/>
        <v>30529.020000000004</v>
      </c>
      <c r="I73" s="52">
        <f t="shared" si="4"/>
        <v>33155</v>
      </c>
      <c r="J73" s="53">
        <f t="shared" si="4"/>
        <v>31148.600000000002</v>
      </c>
      <c r="K73" s="54">
        <f t="shared" si="4"/>
        <v>41120</v>
      </c>
      <c r="L73" s="53">
        <f t="shared" si="4"/>
        <v>1166.69</v>
      </c>
      <c r="M73" s="53">
        <f t="shared" si="4"/>
        <v>29850</v>
      </c>
      <c r="N73" s="53">
        <f t="shared" si="4"/>
        <v>19741.03</v>
      </c>
      <c r="O73" s="53">
        <f t="shared" si="4"/>
        <v>39909</v>
      </c>
      <c r="P73" s="53">
        <f t="shared" si="4"/>
        <v>24645.25</v>
      </c>
      <c r="Q73" s="53">
        <f t="shared" si="4"/>
        <v>42136.65</v>
      </c>
      <c r="R73" s="53">
        <f t="shared" si="4"/>
        <v>25144.240000000002</v>
      </c>
      <c r="S73" s="53">
        <f t="shared" si="4"/>
        <v>42000</v>
      </c>
      <c r="T73" s="53">
        <f t="shared" si="4"/>
        <v>24475.29</v>
      </c>
      <c r="U73" s="53">
        <f t="shared" si="4"/>
        <v>38125.75</v>
      </c>
      <c r="V73" s="53">
        <f t="shared" si="4"/>
        <v>26077.89</v>
      </c>
      <c r="W73" s="122">
        <f t="shared" ref="W73:X73" si="5">SUM(W69:W72)</f>
        <v>37500.400000000001</v>
      </c>
      <c r="X73" s="53">
        <f t="shared" si="5"/>
        <v>22894.74</v>
      </c>
      <c r="Y73" s="150">
        <f t="shared" ref="Y73" si="6">SUM(Y69:Y72)</f>
        <v>30406.3</v>
      </c>
    </row>
    <row r="74" spans="1:26" ht="13.5" customHeight="1" thickTop="1" x14ac:dyDescent="0.2">
      <c r="A74" s="6"/>
      <c r="B74" s="6"/>
      <c r="C74" s="12"/>
      <c r="D74" s="12"/>
      <c r="E74" s="12"/>
      <c r="F74" s="12"/>
      <c r="G74" s="12"/>
      <c r="H74" s="12"/>
      <c r="I74" s="12"/>
      <c r="J74" s="12"/>
      <c r="K74" s="13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09"/>
      <c r="X74" s="12"/>
      <c r="Y74" s="109"/>
    </row>
    <row r="75" spans="1:26" ht="13.5" customHeight="1" x14ac:dyDescent="0.2">
      <c r="A75" s="37" t="s">
        <v>66</v>
      </c>
      <c r="B75" s="6"/>
      <c r="C75" s="12"/>
      <c r="D75" s="12"/>
      <c r="E75" s="12"/>
      <c r="F75" s="12"/>
      <c r="G75" s="12"/>
      <c r="H75" s="12"/>
      <c r="I75" s="12"/>
      <c r="J75" s="12"/>
      <c r="K75" s="13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09"/>
      <c r="X75" s="12"/>
      <c r="Y75" s="109"/>
    </row>
    <row r="76" spans="1:26" ht="9" customHeight="1" x14ac:dyDescent="0.2">
      <c r="A76" s="17"/>
      <c r="B76" s="39"/>
      <c r="C76" s="12"/>
      <c r="D76" s="12"/>
      <c r="E76" s="12"/>
      <c r="F76" s="12"/>
      <c r="G76" s="12"/>
      <c r="H76" s="12"/>
      <c r="I76" s="12"/>
      <c r="J76" s="12"/>
      <c r="K76" s="13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09"/>
      <c r="X76" s="12"/>
      <c r="Y76" s="109"/>
    </row>
    <row r="77" spans="1:26" ht="13.5" customHeight="1" x14ac:dyDescent="0.2">
      <c r="A77" s="6"/>
      <c r="B77" s="40" t="s">
        <v>67</v>
      </c>
      <c r="C77" s="18"/>
      <c r="D77" s="18"/>
      <c r="E77" s="18"/>
      <c r="F77" s="18"/>
      <c r="G77" s="18"/>
      <c r="H77" s="18"/>
      <c r="I77" s="18"/>
      <c r="J77" s="18"/>
      <c r="K77" s="22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10"/>
      <c r="X77" s="18"/>
      <c r="Y77" s="110"/>
    </row>
    <row r="78" spans="1:26" ht="13.5" customHeight="1" x14ac:dyDescent="0.2">
      <c r="A78" s="6"/>
      <c r="B78" s="40" t="s">
        <v>68</v>
      </c>
      <c r="C78" s="18">
        <v>200</v>
      </c>
      <c r="D78" s="18"/>
      <c r="E78" s="18">
        <v>200</v>
      </c>
      <c r="F78" s="18"/>
      <c r="G78" s="18">
        <v>0</v>
      </c>
      <c r="H78" s="18"/>
      <c r="I78" s="18">
        <v>0</v>
      </c>
      <c r="J78" s="18"/>
      <c r="K78" s="19"/>
      <c r="L78" s="18"/>
      <c r="M78" s="20"/>
      <c r="N78" s="18"/>
      <c r="O78" s="18"/>
      <c r="P78" s="18"/>
      <c r="Q78" s="18"/>
      <c r="R78" s="18"/>
      <c r="S78" s="18"/>
      <c r="T78" s="18"/>
      <c r="U78" s="18"/>
      <c r="V78" s="18"/>
      <c r="W78" s="110"/>
      <c r="X78" s="18"/>
      <c r="Y78" s="110"/>
    </row>
    <row r="79" spans="1:26" ht="31" customHeight="1" x14ac:dyDescent="0.2">
      <c r="A79" s="6"/>
      <c r="B79" s="40" t="s">
        <v>69</v>
      </c>
      <c r="C79" s="18">
        <v>9000</v>
      </c>
      <c r="D79" s="18">
        <v>9140</v>
      </c>
      <c r="E79" s="18">
        <v>9000</v>
      </c>
      <c r="F79" s="18">
        <v>7050</v>
      </c>
      <c r="G79" s="18">
        <v>9000</v>
      </c>
      <c r="H79" s="18">
        <v>8130</v>
      </c>
      <c r="I79" s="18">
        <v>7000</v>
      </c>
      <c r="J79" s="56">
        <v>1660</v>
      </c>
      <c r="K79" s="19">
        <v>7000</v>
      </c>
      <c r="L79" s="18">
        <v>8180</v>
      </c>
      <c r="M79" s="20">
        <v>7000</v>
      </c>
      <c r="N79" s="18">
        <v>6335</v>
      </c>
      <c r="O79" s="20">
        <v>4500</v>
      </c>
      <c r="P79" s="18">
        <v>10890</v>
      </c>
      <c r="Q79" s="20">
        <v>7000</v>
      </c>
      <c r="R79" s="18">
        <v>7050</v>
      </c>
      <c r="S79" s="20">
        <v>10000</v>
      </c>
      <c r="T79" s="18">
        <v>12730</v>
      </c>
      <c r="U79" s="20">
        <v>10000</v>
      </c>
      <c r="V79" s="18">
        <v>11080</v>
      </c>
      <c r="W79" s="117">
        <v>10000</v>
      </c>
      <c r="X79" s="18">
        <v>3910</v>
      </c>
      <c r="Y79" s="143">
        <v>10000</v>
      </c>
    </row>
    <row r="80" spans="1:26" ht="13.5" hidden="1" customHeight="1" x14ac:dyDescent="0.2">
      <c r="A80" s="57"/>
      <c r="B80" s="58" t="s">
        <v>70</v>
      </c>
      <c r="C80" s="59">
        <v>11730</v>
      </c>
      <c r="D80" s="59">
        <v>11414.25</v>
      </c>
      <c r="E80" s="59">
        <v>0</v>
      </c>
      <c r="F80" s="59">
        <v>411.65</v>
      </c>
      <c r="G80" s="59">
        <v>12000</v>
      </c>
      <c r="H80" s="59">
        <v>9373.44</v>
      </c>
      <c r="I80" s="59">
        <v>0</v>
      </c>
      <c r="J80" s="59"/>
      <c r="K80" s="60">
        <v>3315</v>
      </c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123"/>
      <c r="X80" s="59"/>
      <c r="Y80" s="143"/>
    </row>
    <row r="81" spans="1:25" ht="13.5" customHeight="1" x14ac:dyDescent="0.2">
      <c r="A81" s="6"/>
      <c r="B81" s="40" t="s">
        <v>71</v>
      </c>
      <c r="C81" s="18"/>
      <c r="D81" s="18"/>
      <c r="E81" s="18">
        <v>66700</v>
      </c>
      <c r="F81" s="18">
        <v>47854.97</v>
      </c>
      <c r="G81" s="18"/>
      <c r="H81" s="18">
        <v>0</v>
      </c>
      <c r="I81" s="18">
        <v>57000</v>
      </c>
      <c r="J81" s="18">
        <v>57334.25</v>
      </c>
      <c r="K81" s="19"/>
      <c r="L81" s="18">
        <v>1000</v>
      </c>
      <c r="M81" s="20">
        <v>5000</v>
      </c>
      <c r="N81" s="18">
        <v>13890</v>
      </c>
      <c r="O81" s="20" t="s">
        <v>17</v>
      </c>
      <c r="P81" s="18">
        <v>0</v>
      </c>
      <c r="Q81" s="20">
        <v>28000</v>
      </c>
      <c r="R81" s="18">
        <v>16353.93</v>
      </c>
      <c r="S81" s="20">
        <v>0</v>
      </c>
      <c r="T81" s="18">
        <v>200</v>
      </c>
      <c r="U81" s="20">
        <v>10000</v>
      </c>
      <c r="V81" s="18">
        <v>27748.68</v>
      </c>
      <c r="W81" s="117">
        <v>0</v>
      </c>
      <c r="X81" s="18">
        <v>0</v>
      </c>
      <c r="Y81" s="147">
        <v>0</v>
      </c>
    </row>
    <row r="82" spans="1:25" ht="13.5" customHeight="1" thickBot="1" x14ac:dyDescent="0.25">
      <c r="A82" s="6"/>
      <c r="B82" s="51" t="s">
        <v>72</v>
      </c>
      <c r="C82" s="52">
        <f t="shared" ref="C82:V82" si="7">SUM(C77:C81)</f>
        <v>20930</v>
      </c>
      <c r="D82" s="52">
        <f t="shared" si="7"/>
        <v>20554.25</v>
      </c>
      <c r="E82" s="52">
        <f t="shared" si="7"/>
        <v>75900</v>
      </c>
      <c r="F82" s="52">
        <f t="shared" si="7"/>
        <v>55316.62</v>
      </c>
      <c r="G82" s="52">
        <f t="shared" si="7"/>
        <v>21000</v>
      </c>
      <c r="H82" s="52">
        <f t="shared" si="7"/>
        <v>17503.440000000002</v>
      </c>
      <c r="I82" s="52">
        <f t="shared" si="7"/>
        <v>64000</v>
      </c>
      <c r="J82" s="53">
        <f t="shared" si="7"/>
        <v>58994.25</v>
      </c>
      <c r="K82" s="54">
        <f t="shared" si="7"/>
        <v>10315</v>
      </c>
      <c r="L82" s="53">
        <f t="shared" si="7"/>
        <v>9180</v>
      </c>
      <c r="M82" s="53">
        <f t="shared" si="7"/>
        <v>12000</v>
      </c>
      <c r="N82" s="53">
        <f t="shared" si="7"/>
        <v>20225</v>
      </c>
      <c r="O82" s="53">
        <f t="shared" si="7"/>
        <v>4500</v>
      </c>
      <c r="P82" s="53">
        <f t="shared" si="7"/>
        <v>10890</v>
      </c>
      <c r="Q82" s="53">
        <f t="shared" si="7"/>
        <v>35000</v>
      </c>
      <c r="R82" s="53">
        <f t="shared" si="7"/>
        <v>23403.93</v>
      </c>
      <c r="S82" s="53">
        <f t="shared" si="7"/>
        <v>10000</v>
      </c>
      <c r="T82" s="53">
        <f t="shared" si="7"/>
        <v>12930</v>
      </c>
      <c r="U82" s="53">
        <f t="shared" si="7"/>
        <v>20000</v>
      </c>
      <c r="V82" s="53">
        <f t="shared" si="7"/>
        <v>38828.68</v>
      </c>
      <c r="W82" s="122">
        <f t="shared" ref="W82:X82" si="8">SUM(W77:W81)</f>
        <v>10000</v>
      </c>
      <c r="X82" s="53">
        <f t="shared" si="8"/>
        <v>3910</v>
      </c>
      <c r="Y82" s="150">
        <f t="shared" ref="Y82" si="9">SUM(Y77:Y81)</f>
        <v>10000</v>
      </c>
    </row>
    <row r="83" spans="1:25" ht="13.5" customHeight="1" thickTop="1" x14ac:dyDescent="0.2">
      <c r="A83" s="6"/>
      <c r="B83" s="6"/>
      <c r="C83" s="12"/>
      <c r="D83" s="12"/>
      <c r="E83" s="12"/>
      <c r="F83" s="12"/>
      <c r="G83" s="12"/>
      <c r="H83" s="12"/>
      <c r="I83" s="12"/>
      <c r="J83" s="12"/>
      <c r="K83" s="13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09"/>
      <c r="X83" s="12"/>
      <c r="Y83" s="109"/>
    </row>
    <row r="84" spans="1:25" ht="13.5" customHeight="1" x14ac:dyDescent="0.2">
      <c r="A84" s="37" t="s">
        <v>73</v>
      </c>
      <c r="B84" s="6"/>
      <c r="C84" s="12"/>
      <c r="D84" s="12"/>
      <c r="E84" s="12"/>
      <c r="F84" s="12"/>
      <c r="G84" s="12"/>
      <c r="H84" s="12"/>
      <c r="I84" s="12"/>
      <c r="J84" s="12"/>
      <c r="K84" s="13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09"/>
      <c r="X84" s="12"/>
      <c r="Y84" s="109"/>
    </row>
    <row r="85" spans="1:25" ht="9" customHeight="1" x14ac:dyDescent="0.2">
      <c r="A85" s="17"/>
      <c r="B85" s="39"/>
      <c r="C85" s="12"/>
      <c r="D85" s="12"/>
      <c r="E85" s="12"/>
      <c r="F85" s="12"/>
      <c r="G85" s="12"/>
      <c r="H85" s="12"/>
      <c r="I85" s="12"/>
      <c r="J85" s="12"/>
      <c r="K85" s="13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9"/>
      <c r="X85" s="12"/>
      <c r="Y85" s="109"/>
    </row>
    <row r="86" spans="1:25" ht="14.25" customHeight="1" x14ac:dyDescent="0.2">
      <c r="A86" s="6"/>
      <c r="B86" s="6" t="s">
        <v>74</v>
      </c>
      <c r="C86" s="18">
        <v>530</v>
      </c>
      <c r="D86" s="18"/>
      <c r="E86" s="18">
        <v>512.70000000000005</v>
      </c>
      <c r="F86" s="18">
        <v>293.52999999999997</v>
      </c>
      <c r="G86" s="18">
        <v>358.3</v>
      </c>
      <c r="H86" s="18">
        <v>341.98</v>
      </c>
      <c r="I86" s="18">
        <v>448</v>
      </c>
      <c r="J86" s="18">
        <v>359.19</v>
      </c>
      <c r="K86" s="19">
        <v>164.06</v>
      </c>
      <c r="L86" s="18">
        <v>0</v>
      </c>
      <c r="M86" s="20">
        <v>0</v>
      </c>
      <c r="N86" s="18">
        <v>0</v>
      </c>
      <c r="O86" s="20">
        <v>307</v>
      </c>
      <c r="P86" s="18">
        <v>259.43</v>
      </c>
      <c r="Q86" s="20">
        <v>0</v>
      </c>
      <c r="R86" s="18">
        <v>0</v>
      </c>
      <c r="S86" s="20">
        <v>369</v>
      </c>
      <c r="T86" s="18">
        <v>0</v>
      </c>
      <c r="U86" s="20"/>
      <c r="V86" s="18">
        <v>0</v>
      </c>
      <c r="W86" s="117"/>
      <c r="X86" s="18">
        <v>0</v>
      </c>
      <c r="Y86" s="143"/>
    </row>
    <row r="87" spans="1:25" ht="14.25" customHeight="1" x14ac:dyDescent="0.2">
      <c r="A87" s="6"/>
      <c r="B87" s="6" t="s">
        <v>75</v>
      </c>
      <c r="C87" s="18">
        <v>1750</v>
      </c>
      <c r="D87" s="18">
        <v>1166.3499999999999</v>
      </c>
      <c r="E87" s="18">
        <v>1710.39</v>
      </c>
      <c r="F87" s="18">
        <v>1787.08</v>
      </c>
      <c r="G87" s="18">
        <v>1764.03</v>
      </c>
      <c r="H87" s="18">
        <v>2389.71</v>
      </c>
      <c r="I87" s="18">
        <v>1809</v>
      </c>
      <c r="J87" s="18">
        <v>3197.66</v>
      </c>
      <c r="K87" s="19">
        <v>1934.76</v>
      </c>
      <c r="L87" s="18">
        <v>1484.23</v>
      </c>
      <c r="M87" s="20">
        <v>1250</v>
      </c>
      <c r="N87" s="18">
        <v>1400.72</v>
      </c>
      <c r="O87" s="20">
        <v>1867</v>
      </c>
      <c r="P87" s="18">
        <v>2028.6</v>
      </c>
      <c r="Q87" s="20">
        <v>1940</v>
      </c>
      <c r="R87" s="18">
        <v>2464.3000000000002</v>
      </c>
      <c r="S87" s="20">
        <v>2750</v>
      </c>
      <c r="T87" s="18">
        <v>2279.7600000000002</v>
      </c>
      <c r="U87" s="20">
        <v>3250</v>
      </c>
      <c r="V87" s="18">
        <v>1989.19</v>
      </c>
      <c r="W87" s="117">
        <v>3483.5</v>
      </c>
      <c r="X87" s="18">
        <v>1993.25</v>
      </c>
      <c r="Y87" s="143">
        <v>2000</v>
      </c>
    </row>
    <row r="88" spans="1:25" ht="14.25" hidden="1" customHeight="1" x14ac:dyDescent="0.2">
      <c r="A88" s="6"/>
      <c r="B88" s="6" t="s">
        <v>76</v>
      </c>
      <c r="C88" s="18">
        <v>5000</v>
      </c>
      <c r="D88" s="18"/>
      <c r="E88" s="18">
        <v>5000</v>
      </c>
      <c r="F88" s="18"/>
      <c r="G88" s="18" t="s">
        <v>14</v>
      </c>
      <c r="H88" s="18">
        <v>0</v>
      </c>
      <c r="I88" s="18" t="s">
        <v>14</v>
      </c>
      <c r="J88" s="18"/>
      <c r="K88" s="19"/>
      <c r="L88" s="18"/>
      <c r="M88" s="20"/>
      <c r="N88" s="18"/>
      <c r="O88" s="20"/>
      <c r="P88" s="18"/>
      <c r="Q88" s="20"/>
      <c r="R88" s="18"/>
      <c r="S88" s="20"/>
      <c r="T88" s="18"/>
      <c r="U88" s="20"/>
      <c r="V88" s="18"/>
      <c r="W88" s="117"/>
      <c r="X88" s="18"/>
      <c r="Y88" s="143"/>
    </row>
    <row r="89" spans="1:25" ht="14.25" customHeight="1" x14ac:dyDescent="0.2">
      <c r="A89" s="6"/>
      <c r="B89" s="6" t="s">
        <v>77</v>
      </c>
      <c r="C89" s="18">
        <v>21000</v>
      </c>
      <c r="D89" s="18">
        <v>20918</v>
      </c>
      <c r="E89" s="18">
        <v>21000</v>
      </c>
      <c r="F89" s="18">
        <v>20996</v>
      </c>
      <c r="G89" s="18">
        <v>21000</v>
      </c>
      <c r="H89" s="18">
        <v>20945</v>
      </c>
      <c r="I89" s="18">
        <v>21000</v>
      </c>
      <c r="J89" s="18">
        <v>22211</v>
      </c>
      <c r="K89" s="19">
        <v>21000</v>
      </c>
      <c r="L89" s="18">
        <v>0</v>
      </c>
      <c r="M89" s="20">
        <v>21000</v>
      </c>
      <c r="N89" s="18">
        <v>20393</v>
      </c>
      <c r="O89" s="20">
        <v>21000</v>
      </c>
      <c r="P89" s="18">
        <v>20687</v>
      </c>
      <c r="Q89" s="20">
        <v>21000</v>
      </c>
      <c r="R89" s="18">
        <v>19947</v>
      </c>
      <c r="S89" s="20">
        <v>21000</v>
      </c>
      <c r="T89" s="18">
        <v>17669</v>
      </c>
      <c r="U89" s="20">
        <v>21000</v>
      </c>
      <c r="V89" s="18">
        <v>19684</v>
      </c>
      <c r="W89" s="117">
        <v>21000</v>
      </c>
      <c r="X89" s="18">
        <v>0</v>
      </c>
      <c r="Y89" s="143">
        <v>21000</v>
      </c>
    </row>
    <row r="90" spans="1:25" ht="13.5" customHeight="1" x14ac:dyDescent="0.2">
      <c r="A90" s="6"/>
      <c r="B90" s="6" t="s">
        <v>78</v>
      </c>
      <c r="C90" s="18">
        <v>480</v>
      </c>
      <c r="D90" s="18"/>
      <c r="E90" s="18">
        <v>343</v>
      </c>
      <c r="F90" s="18">
        <v>0</v>
      </c>
      <c r="G90" s="18">
        <v>224</v>
      </c>
      <c r="H90" s="18">
        <v>0</v>
      </c>
      <c r="I90" s="18">
        <v>318</v>
      </c>
      <c r="J90" s="18">
        <v>0</v>
      </c>
      <c r="K90" s="19">
        <v>0</v>
      </c>
      <c r="L90" s="18">
        <v>0</v>
      </c>
      <c r="M90" s="20">
        <v>0</v>
      </c>
      <c r="N90" s="18">
        <v>645.82000000000005</v>
      </c>
      <c r="O90" s="20">
        <v>729</v>
      </c>
      <c r="P90" s="18">
        <v>531.41999999999996</v>
      </c>
      <c r="Q90" s="20">
        <v>801</v>
      </c>
      <c r="R90" s="18"/>
      <c r="S90" s="20">
        <v>358</v>
      </c>
      <c r="T90" s="18"/>
      <c r="U90" s="20">
        <v>300</v>
      </c>
      <c r="V90" s="18"/>
      <c r="W90" s="117">
        <v>0</v>
      </c>
      <c r="X90" s="18"/>
      <c r="Y90" s="143">
        <v>300</v>
      </c>
    </row>
    <row r="91" spans="1:25" ht="13.5" customHeight="1" x14ac:dyDescent="0.2">
      <c r="A91" s="6"/>
      <c r="B91" s="6" t="s">
        <v>79</v>
      </c>
      <c r="C91" s="18">
        <v>2200</v>
      </c>
      <c r="D91" s="18">
        <v>388.91</v>
      </c>
      <c r="E91" s="18">
        <v>1760</v>
      </c>
      <c r="F91" s="18">
        <v>739.18</v>
      </c>
      <c r="G91" s="18">
        <v>1932</v>
      </c>
      <c r="H91" s="18">
        <v>797.4</v>
      </c>
      <c r="I91" s="18">
        <v>2402</v>
      </c>
      <c r="J91" s="18">
        <v>1427.44</v>
      </c>
      <c r="K91" s="19">
        <v>2227</v>
      </c>
      <c r="L91" s="18">
        <v>0</v>
      </c>
      <c r="M91" s="20">
        <v>0</v>
      </c>
      <c r="N91" s="18">
        <v>0</v>
      </c>
      <c r="O91" s="20">
        <v>0</v>
      </c>
      <c r="P91" s="18"/>
      <c r="Q91" s="20">
        <v>0</v>
      </c>
      <c r="R91" s="18">
        <v>0</v>
      </c>
      <c r="S91" s="20">
        <v>0</v>
      </c>
      <c r="T91" s="18">
        <v>0</v>
      </c>
      <c r="U91" s="20">
        <v>0</v>
      </c>
      <c r="V91" s="18"/>
      <c r="W91" s="117"/>
      <c r="X91" s="18"/>
      <c r="Y91" s="143"/>
    </row>
    <row r="92" spans="1:25" ht="13.5" customHeight="1" x14ac:dyDescent="0.2">
      <c r="A92" s="6"/>
      <c r="B92" s="6" t="s">
        <v>80</v>
      </c>
      <c r="C92" s="18">
        <v>1500</v>
      </c>
      <c r="D92" s="18">
        <v>372.49</v>
      </c>
      <c r="E92" s="18">
        <v>987.53</v>
      </c>
      <c r="F92" s="18">
        <v>0</v>
      </c>
      <c r="G92" s="18">
        <v>527.09</v>
      </c>
      <c r="H92" s="18">
        <v>314.77</v>
      </c>
      <c r="I92" s="18">
        <v>947</v>
      </c>
      <c r="J92" s="18">
        <v>0</v>
      </c>
      <c r="K92" s="19">
        <v>650</v>
      </c>
      <c r="L92" s="18">
        <v>0</v>
      </c>
      <c r="M92" s="20">
        <v>0</v>
      </c>
      <c r="N92" s="18">
        <v>0</v>
      </c>
      <c r="O92" s="20">
        <v>755</v>
      </c>
      <c r="P92" s="18">
        <v>462.64</v>
      </c>
      <c r="Q92" s="20">
        <v>864</v>
      </c>
      <c r="R92" s="18">
        <v>897.35</v>
      </c>
      <c r="S92" s="20">
        <v>392</v>
      </c>
      <c r="T92" s="18">
        <v>462.59</v>
      </c>
      <c r="U92" s="20">
        <v>809.9</v>
      </c>
      <c r="V92" s="18">
        <v>528.09</v>
      </c>
      <c r="W92" s="117">
        <v>611</v>
      </c>
      <c r="X92" s="18">
        <v>459.51</v>
      </c>
      <c r="Y92" s="143">
        <v>687.35</v>
      </c>
    </row>
    <row r="93" spans="1:25" ht="13.5" customHeight="1" x14ac:dyDescent="0.2">
      <c r="A93" s="6"/>
      <c r="B93" s="6" t="s">
        <v>81</v>
      </c>
      <c r="C93" s="18">
        <v>1140</v>
      </c>
      <c r="D93" s="18">
        <v>694</v>
      </c>
      <c r="E93" s="18">
        <v>1061</v>
      </c>
      <c r="F93" s="18">
        <v>1518.02</v>
      </c>
      <c r="G93" s="18">
        <v>854</v>
      </c>
      <c r="H93" s="18">
        <v>4.7</v>
      </c>
      <c r="I93" s="18">
        <v>85</v>
      </c>
      <c r="J93" s="18">
        <v>17.14</v>
      </c>
      <c r="K93" s="19">
        <v>0</v>
      </c>
      <c r="L93" s="18">
        <v>0</v>
      </c>
      <c r="M93" s="20">
        <v>0</v>
      </c>
      <c r="N93" s="18">
        <v>275.51</v>
      </c>
      <c r="O93" s="20">
        <v>620</v>
      </c>
      <c r="P93" s="18">
        <v>339.97</v>
      </c>
      <c r="Q93" s="20">
        <v>664</v>
      </c>
      <c r="R93" s="18">
        <v>836.27</v>
      </c>
      <c r="S93" s="20">
        <v>225</v>
      </c>
      <c r="T93" s="18">
        <v>72.36</v>
      </c>
      <c r="U93" s="20">
        <v>791.48</v>
      </c>
      <c r="V93" s="18">
        <v>124.6</v>
      </c>
      <c r="W93" s="117">
        <v>770.7</v>
      </c>
      <c r="X93" s="18">
        <f>244.41+316.1+447.37</f>
        <v>1007.88</v>
      </c>
      <c r="Y93" s="143">
        <v>887.55</v>
      </c>
    </row>
    <row r="94" spans="1:25" ht="14.25" customHeight="1" x14ac:dyDescent="0.2">
      <c r="A94" s="6"/>
      <c r="B94" s="43" t="s">
        <v>82</v>
      </c>
      <c r="C94" s="18">
        <v>2800</v>
      </c>
      <c r="D94" s="18">
        <v>418.94</v>
      </c>
      <c r="E94" s="18">
        <v>2776.5</v>
      </c>
      <c r="F94" s="18">
        <v>0</v>
      </c>
      <c r="G94" s="18">
        <v>1000</v>
      </c>
      <c r="H94" s="18">
        <v>655.65</v>
      </c>
      <c r="I94" s="18">
        <v>750</v>
      </c>
      <c r="J94" s="18">
        <v>1966.82</v>
      </c>
      <c r="K94" s="19">
        <v>700</v>
      </c>
      <c r="L94" s="18">
        <v>0</v>
      </c>
      <c r="M94" s="20">
        <v>0</v>
      </c>
      <c r="N94" s="18">
        <v>0</v>
      </c>
      <c r="O94" s="20">
        <v>700</v>
      </c>
      <c r="P94" s="18"/>
      <c r="Q94" s="20">
        <v>700</v>
      </c>
      <c r="R94" s="18">
        <v>160.5</v>
      </c>
      <c r="S94" s="20">
        <v>500</v>
      </c>
      <c r="T94" s="18">
        <v>0</v>
      </c>
      <c r="U94" s="20">
        <v>500</v>
      </c>
      <c r="V94" s="18">
        <v>517.5</v>
      </c>
      <c r="W94" s="117">
        <v>500</v>
      </c>
      <c r="X94" s="142">
        <v>385.2</v>
      </c>
      <c r="Y94" s="143">
        <v>500</v>
      </c>
    </row>
    <row r="95" spans="1:25" ht="14.25" customHeight="1" x14ac:dyDescent="0.2">
      <c r="A95" s="6"/>
      <c r="B95" s="6" t="s">
        <v>83</v>
      </c>
      <c r="C95" s="18">
        <v>0</v>
      </c>
      <c r="D95" s="18">
        <v>0</v>
      </c>
      <c r="E95" s="18">
        <v>0</v>
      </c>
      <c r="F95" s="18">
        <v>1992.62</v>
      </c>
      <c r="G95" s="18">
        <v>4781.13</v>
      </c>
      <c r="H95" s="18">
        <f>3158.88+27.81</f>
        <v>3186.69</v>
      </c>
      <c r="I95" s="18">
        <v>8039.81</v>
      </c>
      <c r="J95" s="18">
        <v>4590.84</v>
      </c>
      <c r="K95" s="19">
        <v>2523.9</v>
      </c>
      <c r="L95" s="18">
        <v>238.38</v>
      </c>
      <c r="M95" s="20">
        <v>200</v>
      </c>
      <c r="N95" s="18">
        <v>371.8</v>
      </c>
      <c r="O95" s="20">
        <v>1201</v>
      </c>
      <c r="P95" s="18">
        <v>331.16</v>
      </c>
      <c r="Q95" s="20">
        <v>1417.3</v>
      </c>
      <c r="R95" s="18">
        <v>221.16</v>
      </c>
      <c r="S95" s="20">
        <v>433</v>
      </c>
      <c r="T95" s="18">
        <v>403</v>
      </c>
      <c r="U95" s="20">
        <v>433</v>
      </c>
      <c r="V95" s="18" t="s">
        <v>17</v>
      </c>
      <c r="W95" s="117">
        <v>326.7</v>
      </c>
      <c r="X95" s="142">
        <v>636</v>
      </c>
      <c r="Y95" s="143">
        <v>470</v>
      </c>
    </row>
    <row r="96" spans="1:25" ht="13.5" hidden="1" customHeight="1" x14ac:dyDescent="0.2">
      <c r="A96" s="6"/>
      <c r="B96" s="6" t="s">
        <v>84</v>
      </c>
      <c r="C96" s="18">
        <v>385</v>
      </c>
      <c r="D96" s="18">
        <v>179.26</v>
      </c>
      <c r="E96" s="18">
        <v>736</v>
      </c>
      <c r="F96" s="18">
        <v>71.42</v>
      </c>
      <c r="G96" s="18">
        <v>1147.2</v>
      </c>
      <c r="H96" s="18">
        <v>218.99</v>
      </c>
      <c r="I96" s="18">
        <v>984</v>
      </c>
      <c r="J96" s="18">
        <v>174.13</v>
      </c>
      <c r="K96" s="19">
        <v>387.7</v>
      </c>
      <c r="L96" s="18">
        <v>0</v>
      </c>
      <c r="M96" s="20">
        <v>0</v>
      </c>
      <c r="N96" s="18">
        <v>0</v>
      </c>
      <c r="O96" s="20">
        <v>589</v>
      </c>
      <c r="P96" s="18"/>
      <c r="Q96" s="20">
        <v>909</v>
      </c>
      <c r="R96" s="18">
        <v>0</v>
      </c>
      <c r="S96" s="20">
        <v>365</v>
      </c>
      <c r="T96" s="18">
        <v>0</v>
      </c>
      <c r="U96" s="20">
        <v>0</v>
      </c>
      <c r="V96" s="18">
        <v>0</v>
      </c>
      <c r="W96" s="117"/>
      <c r="X96" s="142">
        <v>0</v>
      </c>
      <c r="Y96" s="143"/>
    </row>
    <row r="97" spans="1:25" ht="14.25" customHeight="1" x14ac:dyDescent="0.2">
      <c r="A97" s="37"/>
      <c r="B97" s="6" t="s">
        <v>85</v>
      </c>
      <c r="C97" s="18">
        <v>2900</v>
      </c>
      <c r="D97" s="18">
        <v>704.38</v>
      </c>
      <c r="E97" s="18">
        <v>2594.6</v>
      </c>
      <c r="F97" s="18">
        <v>1411.85</v>
      </c>
      <c r="G97" s="18">
        <v>1427</v>
      </c>
      <c r="H97" s="18">
        <v>1497.09</v>
      </c>
      <c r="I97" s="18">
        <v>1753</v>
      </c>
      <c r="J97" s="18">
        <v>1561.48</v>
      </c>
      <c r="K97" s="19">
        <v>1829.88</v>
      </c>
      <c r="L97" s="18">
        <v>0</v>
      </c>
      <c r="M97" s="20">
        <v>0</v>
      </c>
      <c r="N97" s="18">
        <v>0</v>
      </c>
      <c r="O97" s="20">
        <v>235</v>
      </c>
      <c r="P97" s="18"/>
      <c r="Q97" s="20">
        <v>3039</v>
      </c>
      <c r="R97" s="18">
        <v>340.56</v>
      </c>
      <c r="S97" s="20">
        <v>1372</v>
      </c>
      <c r="T97" s="18">
        <v>869.58</v>
      </c>
      <c r="U97" s="20">
        <v>765</v>
      </c>
      <c r="V97" s="18">
        <v>0</v>
      </c>
      <c r="W97" s="117">
        <v>765</v>
      </c>
      <c r="X97" s="142">
        <v>644.04999999999995</v>
      </c>
      <c r="Y97" s="143">
        <v>500</v>
      </c>
    </row>
    <row r="98" spans="1:25" ht="14.25" hidden="1" customHeight="1" x14ac:dyDescent="0.2">
      <c r="A98" s="6"/>
      <c r="B98" s="6" t="s">
        <v>86</v>
      </c>
      <c r="C98" s="18">
        <v>1258</v>
      </c>
      <c r="D98" s="18">
        <v>367.84</v>
      </c>
      <c r="E98" s="18">
        <v>676</v>
      </c>
      <c r="F98" s="18">
        <v>459.8</v>
      </c>
      <c r="G98" s="18">
        <v>676</v>
      </c>
      <c r="H98" s="18">
        <v>422.39</v>
      </c>
      <c r="I98" s="61"/>
      <c r="J98" s="18">
        <v>635.98</v>
      </c>
      <c r="K98" s="19">
        <v>650</v>
      </c>
      <c r="L98" s="18">
        <v>0</v>
      </c>
      <c r="M98" s="20">
        <v>150</v>
      </c>
      <c r="N98" s="18"/>
      <c r="O98" s="20">
        <v>0</v>
      </c>
      <c r="P98" s="18"/>
      <c r="Q98" s="62"/>
      <c r="R98" s="18"/>
      <c r="S98" s="62"/>
      <c r="T98" s="18"/>
      <c r="U98" s="62"/>
      <c r="V98" s="18"/>
      <c r="W98" s="124"/>
      <c r="X98" s="142"/>
      <c r="Y98" s="143"/>
    </row>
    <row r="99" spans="1:25" ht="13.5" customHeight="1" x14ac:dyDescent="0.2">
      <c r="A99" s="6"/>
      <c r="B99" s="6" t="s">
        <v>87</v>
      </c>
      <c r="C99" s="18">
        <v>1500</v>
      </c>
      <c r="D99" s="18">
        <v>462.17</v>
      </c>
      <c r="E99" s="18">
        <v>1058.8</v>
      </c>
      <c r="F99" s="18">
        <v>560.54999999999995</v>
      </c>
      <c r="G99" s="18">
        <v>1195.3900000000001</v>
      </c>
      <c r="H99" s="18">
        <v>525.86</v>
      </c>
      <c r="I99" s="61"/>
      <c r="J99" s="18">
        <v>458.18</v>
      </c>
      <c r="K99" s="19">
        <v>805.74</v>
      </c>
      <c r="L99" s="18">
        <v>0</v>
      </c>
      <c r="M99" s="20">
        <v>0</v>
      </c>
      <c r="N99" s="18">
        <v>0</v>
      </c>
      <c r="O99" s="20">
        <v>677</v>
      </c>
      <c r="P99" s="18">
        <v>475.13</v>
      </c>
      <c r="Q99" s="20">
        <v>871.15</v>
      </c>
      <c r="R99" s="18">
        <v>609.11</v>
      </c>
      <c r="S99" s="20">
        <v>428</v>
      </c>
      <c r="T99" s="18">
        <v>421.92</v>
      </c>
      <c r="U99" s="20">
        <v>428</v>
      </c>
      <c r="V99" s="18">
        <v>201.98</v>
      </c>
      <c r="W99" s="117">
        <v>1625</v>
      </c>
      <c r="X99" s="142">
        <v>523.16999999999996</v>
      </c>
      <c r="Y99" s="143">
        <v>474</v>
      </c>
    </row>
    <row r="100" spans="1:25" ht="13.5" customHeight="1" x14ac:dyDescent="0.2">
      <c r="A100" s="6"/>
      <c r="B100" s="6" t="s">
        <v>88</v>
      </c>
      <c r="C100" s="18">
        <v>800</v>
      </c>
      <c r="D100" s="18">
        <v>1804.99</v>
      </c>
      <c r="E100" s="18">
        <v>1293</v>
      </c>
      <c r="F100" s="18">
        <v>1722.86</v>
      </c>
      <c r="G100" s="18">
        <v>1208</v>
      </c>
      <c r="H100" s="18">
        <v>777.88</v>
      </c>
      <c r="I100" s="18">
        <v>1173</v>
      </c>
      <c r="J100" s="18">
        <v>565.49</v>
      </c>
      <c r="K100" s="19">
        <v>1052.44</v>
      </c>
      <c r="L100" s="18">
        <v>0</v>
      </c>
      <c r="M100" s="20">
        <v>0</v>
      </c>
      <c r="N100" s="18">
        <v>0</v>
      </c>
      <c r="O100" s="20">
        <v>822</v>
      </c>
      <c r="P100" s="18"/>
      <c r="Q100" s="20">
        <v>943.65</v>
      </c>
      <c r="R100" s="18">
        <v>589.71</v>
      </c>
      <c r="S100" s="20">
        <v>456</v>
      </c>
      <c r="T100" s="18">
        <v>0</v>
      </c>
      <c r="U100" s="20">
        <v>456</v>
      </c>
      <c r="V100" s="18">
        <v>0</v>
      </c>
      <c r="W100" s="117">
        <v>456</v>
      </c>
      <c r="X100" s="142">
        <v>0</v>
      </c>
      <c r="Y100" s="143">
        <v>456</v>
      </c>
    </row>
    <row r="101" spans="1:25" ht="13.5" customHeight="1" x14ac:dyDescent="0.2">
      <c r="A101" s="6"/>
      <c r="B101" s="6" t="s">
        <v>89</v>
      </c>
      <c r="C101" s="18">
        <v>490</v>
      </c>
      <c r="D101" s="18">
        <v>358.07</v>
      </c>
      <c r="E101" s="18">
        <v>365.06</v>
      </c>
      <c r="F101" s="18">
        <v>764.1</v>
      </c>
      <c r="G101" s="18">
        <v>711.85</v>
      </c>
      <c r="H101" s="18">
        <v>607.03</v>
      </c>
      <c r="I101" s="18">
        <v>708</v>
      </c>
      <c r="J101" s="18">
        <v>314.85000000000002</v>
      </c>
      <c r="K101" s="19">
        <v>769.92</v>
      </c>
      <c r="L101" s="18">
        <v>0</v>
      </c>
      <c r="M101" s="20">
        <v>0</v>
      </c>
      <c r="N101" s="18">
        <v>0</v>
      </c>
      <c r="O101" s="20">
        <v>602</v>
      </c>
      <c r="P101" s="18">
        <v>280.81</v>
      </c>
      <c r="Q101" s="20">
        <v>698.65</v>
      </c>
      <c r="R101" s="18">
        <v>1035.8399999999999</v>
      </c>
      <c r="S101" s="20">
        <v>300</v>
      </c>
      <c r="T101" s="18">
        <v>305</v>
      </c>
      <c r="U101" s="20">
        <v>372.7</v>
      </c>
      <c r="V101" s="18"/>
      <c r="W101" s="117">
        <v>373</v>
      </c>
      <c r="X101" s="18">
        <v>417.03</v>
      </c>
      <c r="Y101" s="143">
        <v>373</v>
      </c>
    </row>
    <row r="102" spans="1:25" ht="13.5" customHeight="1" x14ac:dyDescent="0.2">
      <c r="A102" s="6"/>
      <c r="B102" s="6" t="s">
        <v>90</v>
      </c>
      <c r="C102" s="18">
        <v>1250</v>
      </c>
      <c r="D102" s="18">
        <v>445.18</v>
      </c>
      <c r="E102" s="18">
        <v>907.04</v>
      </c>
      <c r="F102" s="18">
        <v>1826.49</v>
      </c>
      <c r="G102" s="18">
        <v>2392.2600000000002</v>
      </c>
      <c r="H102" s="18">
        <v>568.64</v>
      </c>
      <c r="I102" s="18">
        <v>2017</v>
      </c>
      <c r="J102" s="18">
        <v>2641.83</v>
      </c>
      <c r="K102" s="19">
        <v>759.48</v>
      </c>
      <c r="L102" s="18">
        <v>0</v>
      </c>
      <c r="M102" s="20">
        <v>0</v>
      </c>
      <c r="N102" s="18">
        <v>0</v>
      </c>
      <c r="O102" s="20">
        <v>611</v>
      </c>
      <c r="P102" s="18">
        <v>815.71</v>
      </c>
      <c r="Q102" s="20">
        <v>748.65</v>
      </c>
      <c r="R102" s="18">
        <v>1221.8599999999999</v>
      </c>
      <c r="S102" s="20">
        <v>325</v>
      </c>
      <c r="T102" s="18">
        <v>78.540000000000006</v>
      </c>
      <c r="U102" s="20">
        <v>2146.6</v>
      </c>
      <c r="V102" s="18">
        <v>901.48</v>
      </c>
      <c r="W102" s="117">
        <v>429</v>
      </c>
      <c r="X102" s="18">
        <v>0</v>
      </c>
      <c r="Y102" s="143">
        <v>429</v>
      </c>
    </row>
    <row r="103" spans="1:25" ht="13.5" customHeight="1" x14ac:dyDescent="0.2">
      <c r="A103" s="6"/>
      <c r="B103" s="6" t="s">
        <v>91</v>
      </c>
      <c r="C103" s="18">
        <v>625</v>
      </c>
      <c r="D103" s="18">
        <v>379.92</v>
      </c>
      <c r="E103" s="18">
        <v>3316</v>
      </c>
      <c r="F103" s="18">
        <v>1135.46</v>
      </c>
      <c r="G103" s="18">
        <v>751.07</v>
      </c>
      <c r="H103" s="18">
        <v>801.86</v>
      </c>
      <c r="I103" s="18">
        <v>3244</v>
      </c>
      <c r="J103" s="18">
        <v>3124.79</v>
      </c>
      <c r="K103" s="19">
        <v>673.64</v>
      </c>
      <c r="L103" s="18">
        <v>0</v>
      </c>
      <c r="M103" s="20">
        <v>0</v>
      </c>
      <c r="N103" s="18">
        <v>0</v>
      </c>
      <c r="O103" s="20">
        <v>802</v>
      </c>
      <c r="P103" s="18"/>
      <c r="Q103" s="20">
        <v>921.15</v>
      </c>
      <c r="R103" s="18">
        <v>595.75</v>
      </c>
      <c r="S103" s="20">
        <v>326</v>
      </c>
      <c r="T103" s="18">
        <v>0</v>
      </c>
      <c r="U103" s="20">
        <v>1000</v>
      </c>
      <c r="V103" s="18">
        <v>0</v>
      </c>
      <c r="W103" s="117">
        <v>300</v>
      </c>
      <c r="X103" s="18">
        <v>0</v>
      </c>
      <c r="Y103" s="143">
        <v>300</v>
      </c>
    </row>
    <row r="104" spans="1:25" ht="13.5" hidden="1" customHeight="1" x14ac:dyDescent="0.2">
      <c r="A104" s="6"/>
      <c r="B104" s="6" t="s">
        <v>92</v>
      </c>
      <c r="C104" s="18"/>
      <c r="D104" s="18"/>
      <c r="E104" s="18"/>
      <c r="F104" s="18"/>
      <c r="G104" s="18">
        <v>0</v>
      </c>
      <c r="H104" s="18">
        <v>0</v>
      </c>
      <c r="I104" s="18">
        <v>0</v>
      </c>
      <c r="J104" s="18">
        <v>0</v>
      </c>
      <c r="K104" s="19">
        <v>1000</v>
      </c>
      <c r="L104" s="18">
        <v>0</v>
      </c>
      <c r="M104" s="20">
        <v>0</v>
      </c>
      <c r="N104" s="18">
        <v>100</v>
      </c>
      <c r="O104" s="20">
        <v>0</v>
      </c>
      <c r="P104" s="18"/>
      <c r="Q104" s="20">
        <v>2000</v>
      </c>
      <c r="R104" s="59">
        <v>2000</v>
      </c>
      <c r="S104" s="20">
        <v>0</v>
      </c>
      <c r="T104" s="18">
        <v>0</v>
      </c>
      <c r="U104" s="20">
        <v>0</v>
      </c>
      <c r="V104" s="18">
        <v>0</v>
      </c>
      <c r="W104" s="117"/>
      <c r="X104" s="18">
        <v>0</v>
      </c>
      <c r="Y104" s="143"/>
    </row>
    <row r="105" spans="1:25" ht="13.5" customHeight="1" x14ac:dyDescent="0.2">
      <c r="A105" s="6"/>
      <c r="B105" s="43" t="s">
        <v>93</v>
      </c>
      <c r="C105" s="18">
        <v>1500</v>
      </c>
      <c r="D105" s="18">
        <v>500</v>
      </c>
      <c r="E105" s="18">
        <v>1500</v>
      </c>
      <c r="F105" s="18">
        <v>500</v>
      </c>
      <c r="G105" s="18">
        <v>1500</v>
      </c>
      <c r="H105" s="18">
        <v>0</v>
      </c>
      <c r="I105" s="18">
        <v>500</v>
      </c>
      <c r="J105" s="18">
        <v>1323.07</v>
      </c>
      <c r="K105" s="19">
        <v>2649.13</v>
      </c>
      <c r="L105" s="18">
        <v>500</v>
      </c>
      <c r="M105" s="20">
        <v>0</v>
      </c>
      <c r="N105" s="18">
        <v>500</v>
      </c>
      <c r="O105" s="20">
        <v>792</v>
      </c>
      <c r="P105" s="18"/>
      <c r="Q105" s="20">
        <v>921.15</v>
      </c>
      <c r="R105" s="18">
        <v>730.36</v>
      </c>
      <c r="S105" s="20">
        <v>410</v>
      </c>
      <c r="T105" s="18">
        <v>0</v>
      </c>
      <c r="U105" s="20">
        <v>1000</v>
      </c>
      <c r="V105" s="18">
        <v>144.44999999999999</v>
      </c>
      <c r="W105" s="117">
        <v>938</v>
      </c>
      <c r="X105" s="18">
        <v>335.56</v>
      </c>
      <c r="Y105" s="143">
        <v>1053.5</v>
      </c>
    </row>
    <row r="106" spans="1:25" ht="14.25" customHeight="1" x14ac:dyDescent="0.2">
      <c r="A106" s="6"/>
      <c r="B106" s="6" t="s">
        <v>94</v>
      </c>
      <c r="C106" s="18">
        <v>1000</v>
      </c>
      <c r="D106" s="18">
        <v>1000</v>
      </c>
      <c r="E106" s="18">
        <v>3000</v>
      </c>
      <c r="F106" s="18">
        <v>816.8</v>
      </c>
      <c r="G106" s="18">
        <v>3000</v>
      </c>
      <c r="H106" s="18">
        <v>350.99</v>
      </c>
      <c r="I106" s="18">
        <v>3000</v>
      </c>
      <c r="J106" s="18">
        <v>827.3</v>
      </c>
      <c r="K106" s="19">
        <v>3000</v>
      </c>
      <c r="L106" s="18"/>
      <c r="M106" s="20">
        <v>0</v>
      </c>
      <c r="N106" s="18"/>
      <c r="O106" s="20">
        <v>1000</v>
      </c>
      <c r="P106" s="18"/>
      <c r="Q106" s="20">
        <v>1000</v>
      </c>
      <c r="R106" s="18"/>
      <c r="S106" s="20">
        <v>1000</v>
      </c>
      <c r="T106" s="18"/>
      <c r="U106" s="20"/>
      <c r="V106" s="18"/>
      <c r="W106" s="117">
        <v>0</v>
      </c>
      <c r="X106" s="18"/>
      <c r="Y106" s="143">
        <v>0</v>
      </c>
    </row>
    <row r="107" spans="1:25" ht="14.25" customHeight="1" x14ac:dyDescent="0.2">
      <c r="A107" s="6"/>
      <c r="B107" s="6" t="s">
        <v>95</v>
      </c>
      <c r="C107" s="18">
        <v>250</v>
      </c>
      <c r="D107" s="18"/>
      <c r="E107" s="18">
        <v>1000</v>
      </c>
      <c r="F107" s="18">
        <v>250</v>
      </c>
      <c r="G107" s="18">
        <v>500</v>
      </c>
      <c r="H107" s="18">
        <v>250</v>
      </c>
      <c r="I107" s="18">
        <v>250</v>
      </c>
      <c r="J107" s="18">
        <v>0</v>
      </c>
      <c r="K107" s="19">
        <v>250</v>
      </c>
      <c r="L107" s="18">
        <v>250</v>
      </c>
      <c r="M107" s="20">
        <v>250</v>
      </c>
      <c r="N107" s="18">
        <v>250</v>
      </c>
      <c r="O107" s="20">
        <v>250</v>
      </c>
      <c r="P107" s="18"/>
      <c r="Q107" s="20">
        <v>250</v>
      </c>
      <c r="R107" s="18"/>
      <c r="S107" s="20">
        <v>250</v>
      </c>
      <c r="T107" s="18">
        <v>250</v>
      </c>
      <c r="U107" s="20">
        <v>250</v>
      </c>
      <c r="V107" s="18"/>
      <c r="W107" s="117">
        <v>250</v>
      </c>
      <c r="X107" s="18"/>
      <c r="Y107" s="143">
        <v>250</v>
      </c>
    </row>
    <row r="108" spans="1:25" ht="13.5" customHeight="1" thickBot="1" x14ac:dyDescent="0.25">
      <c r="A108" s="50"/>
      <c r="B108" s="51" t="s">
        <v>96</v>
      </c>
      <c r="C108" s="52">
        <f t="shared" ref="C108:V108" si="10">SUM(C86:C107)</f>
        <v>48358</v>
      </c>
      <c r="D108" s="52">
        <f t="shared" si="10"/>
        <v>30160.499999999996</v>
      </c>
      <c r="E108" s="52">
        <f t="shared" si="10"/>
        <v>51597.619999999995</v>
      </c>
      <c r="F108" s="52">
        <f t="shared" si="10"/>
        <v>36845.759999999995</v>
      </c>
      <c r="G108" s="52">
        <f t="shared" si="10"/>
        <v>46949.32</v>
      </c>
      <c r="H108" s="52">
        <f t="shared" si="10"/>
        <v>34656.630000000005</v>
      </c>
      <c r="I108" s="52">
        <f t="shared" si="10"/>
        <v>49427.81</v>
      </c>
      <c r="J108" s="53">
        <f t="shared" si="10"/>
        <v>45397.19</v>
      </c>
      <c r="K108" s="54">
        <f t="shared" si="10"/>
        <v>43027.65</v>
      </c>
      <c r="L108" s="53">
        <f t="shared" si="10"/>
        <v>2472.61</v>
      </c>
      <c r="M108" s="53">
        <f t="shared" si="10"/>
        <v>22850</v>
      </c>
      <c r="N108" s="53">
        <f t="shared" si="10"/>
        <v>23936.85</v>
      </c>
      <c r="O108" s="53">
        <f t="shared" si="10"/>
        <v>33559</v>
      </c>
      <c r="P108" s="53">
        <f t="shared" si="10"/>
        <v>26211.87</v>
      </c>
      <c r="Q108" s="53">
        <f t="shared" si="10"/>
        <v>39688.700000000004</v>
      </c>
      <c r="R108" s="53">
        <f t="shared" si="10"/>
        <v>31649.77</v>
      </c>
      <c r="S108" s="53">
        <f t="shared" si="10"/>
        <v>31259</v>
      </c>
      <c r="T108" s="53">
        <f t="shared" si="10"/>
        <v>22811.750000000004</v>
      </c>
      <c r="U108" s="53">
        <f t="shared" si="10"/>
        <v>33502.68</v>
      </c>
      <c r="V108" s="53">
        <f t="shared" si="10"/>
        <v>24091.289999999997</v>
      </c>
      <c r="W108" s="122">
        <f t="shared" ref="W108:X108" si="11">SUM(W86:W107)</f>
        <v>31827.9</v>
      </c>
      <c r="X108" s="53">
        <f t="shared" si="11"/>
        <v>6401.6500000000005</v>
      </c>
      <c r="Y108" s="151">
        <f t="shared" ref="Y108" si="12">SUM(Y86:Y107)</f>
        <v>29680.399999999998</v>
      </c>
    </row>
    <row r="109" spans="1:25" ht="13.5" customHeight="1" thickTop="1" x14ac:dyDescent="0.2">
      <c r="A109" s="6"/>
      <c r="B109" s="40"/>
      <c r="C109" s="12"/>
      <c r="D109" s="12"/>
      <c r="E109" s="12"/>
      <c r="F109" s="12"/>
      <c r="G109" s="12"/>
      <c r="H109" s="12"/>
      <c r="I109" s="12"/>
      <c r="J109" s="12"/>
      <c r="K109" s="13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09"/>
      <c r="X109" s="12"/>
      <c r="Y109" s="109"/>
    </row>
    <row r="110" spans="1:25" ht="13.5" customHeight="1" x14ac:dyDescent="0.2">
      <c r="A110" s="37" t="s">
        <v>97</v>
      </c>
      <c r="B110" s="40"/>
      <c r="C110" s="12"/>
      <c r="D110" s="12"/>
      <c r="E110" s="12"/>
      <c r="F110" s="12"/>
      <c r="G110" s="12"/>
      <c r="H110" s="12"/>
      <c r="I110" s="12"/>
      <c r="J110" s="12"/>
      <c r="K110" s="13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09"/>
      <c r="X110" s="12"/>
      <c r="Y110" s="109"/>
    </row>
    <row r="111" spans="1:25" ht="9" customHeight="1" x14ac:dyDescent="0.2">
      <c r="A111" s="17"/>
      <c r="B111" s="63"/>
      <c r="C111" s="12"/>
      <c r="D111" s="12"/>
      <c r="E111" s="12"/>
      <c r="F111" s="12"/>
      <c r="G111" s="12"/>
      <c r="H111" s="12"/>
      <c r="I111" s="12"/>
      <c r="J111" s="12"/>
      <c r="K111" s="13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09"/>
      <c r="X111" s="12"/>
      <c r="Y111" s="109"/>
    </row>
    <row r="112" spans="1:25" ht="13.5" customHeight="1" x14ac:dyDescent="0.2">
      <c r="A112" s="6"/>
      <c r="B112" s="43" t="s">
        <v>98</v>
      </c>
      <c r="C112" s="18">
        <v>2000</v>
      </c>
      <c r="D112" s="18">
        <v>0</v>
      </c>
      <c r="E112" s="18">
        <v>2000</v>
      </c>
      <c r="F112" s="18">
        <v>226.8</v>
      </c>
      <c r="G112" s="18">
        <v>2000</v>
      </c>
      <c r="H112" s="18">
        <v>1258.68</v>
      </c>
      <c r="I112" s="18">
        <v>2000</v>
      </c>
      <c r="J112" s="18">
        <v>1768.12</v>
      </c>
      <c r="K112" s="19">
        <v>2000</v>
      </c>
      <c r="L112" s="18">
        <v>0</v>
      </c>
      <c r="M112" s="20">
        <v>1000</v>
      </c>
      <c r="N112" s="18">
        <v>1568.59</v>
      </c>
      <c r="O112" s="20">
        <v>0</v>
      </c>
      <c r="P112" s="18">
        <v>0</v>
      </c>
      <c r="Q112" s="20">
        <v>2000</v>
      </c>
      <c r="R112" s="18">
        <v>884.03</v>
      </c>
      <c r="S112" s="20">
        <v>850</v>
      </c>
      <c r="T112" s="18">
        <v>850</v>
      </c>
      <c r="U112" s="20">
        <v>2000</v>
      </c>
      <c r="V112" s="18">
        <v>1166.3800000000001</v>
      </c>
      <c r="W112" s="117">
        <v>2600</v>
      </c>
      <c r="X112" s="18">
        <v>2275.6999999999998</v>
      </c>
      <c r="Y112" s="143">
        <v>2600</v>
      </c>
    </row>
    <row r="113" spans="1:25" ht="13.5" customHeight="1" x14ac:dyDescent="0.2">
      <c r="A113" s="6"/>
      <c r="B113" s="6" t="s">
        <v>99</v>
      </c>
      <c r="C113" s="18">
        <v>51000</v>
      </c>
      <c r="D113" s="18">
        <v>48564.98</v>
      </c>
      <c r="E113" s="18">
        <v>51000</v>
      </c>
      <c r="F113" s="18">
        <v>48387.29</v>
      </c>
      <c r="G113" s="18">
        <v>51000</v>
      </c>
      <c r="H113" s="18">
        <v>48180.79</v>
      </c>
      <c r="I113" s="18">
        <v>51000</v>
      </c>
      <c r="J113" s="18">
        <v>48570</v>
      </c>
      <c r="K113" s="19">
        <v>51000</v>
      </c>
      <c r="L113" s="18">
        <v>48000</v>
      </c>
      <c r="M113" s="20">
        <v>51000</v>
      </c>
      <c r="N113" s="18">
        <v>48030</v>
      </c>
      <c r="O113" s="20">
        <v>51000</v>
      </c>
      <c r="P113" s="18">
        <v>48000</v>
      </c>
      <c r="Q113" s="20">
        <v>51000</v>
      </c>
      <c r="R113" s="18">
        <v>55326.28</v>
      </c>
      <c r="S113" s="20">
        <v>58000</v>
      </c>
      <c r="T113" s="18">
        <v>55000</v>
      </c>
      <c r="U113" s="20">
        <v>58000</v>
      </c>
      <c r="V113" s="18">
        <v>65000</v>
      </c>
      <c r="W113" s="117">
        <v>65000</v>
      </c>
      <c r="X113" s="18">
        <v>32500</v>
      </c>
      <c r="Y113" s="143">
        <v>65000</v>
      </c>
    </row>
    <row r="114" spans="1:25" ht="13.5" customHeight="1" x14ac:dyDescent="0.2">
      <c r="A114" s="6"/>
      <c r="B114" s="43" t="s">
        <v>100</v>
      </c>
      <c r="C114" s="18">
        <v>5000</v>
      </c>
      <c r="D114" s="18">
        <v>1207.3499999999999</v>
      </c>
      <c r="E114" s="18">
        <v>3000</v>
      </c>
      <c r="F114" s="18">
        <v>2344.31</v>
      </c>
      <c r="G114" s="18">
        <v>3000</v>
      </c>
      <c r="H114" s="18">
        <v>2018.09</v>
      </c>
      <c r="I114" s="18">
        <v>3000</v>
      </c>
      <c r="J114" s="18">
        <v>676.43</v>
      </c>
      <c r="K114" s="19">
        <v>850</v>
      </c>
      <c r="L114" s="18">
        <v>165.76</v>
      </c>
      <c r="M114" s="20">
        <v>0</v>
      </c>
      <c r="N114" s="18" t="s">
        <v>17</v>
      </c>
      <c r="O114" s="20">
        <v>750</v>
      </c>
      <c r="P114" s="18"/>
      <c r="Q114" s="20">
        <v>750</v>
      </c>
      <c r="R114" s="18">
        <v>306.74</v>
      </c>
      <c r="S114" s="20">
        <v>500</v>
      </c>
      <c r="T114" s="18">
        <v>252.79</v>
      </c>
      <c r="U114" s="20">
        <v>500</v>
      </c>
      <c r="V114" s="18">
        <v>109.47</v>
      </c>
      <c r="W114" s="117">
        <v>200</v>
      </c>
      <c r="X114" s="18">
        <v>30</v>
      </c>
      <c r="Y114" s="143">
        <v>50</v>
      </c>
    </row>
    <row r="115" spans="1:25" ht="13.5" customHeight="1" x14ac:dyDescent="0.2">
      <c r="A115" s="6"/>
      <c r="B115" s="43" t="s">
        <v>101</v>
      </c>
      <c r="C115" s="18">
        <v>0</v>
      </c>
      <c r="D115" s="18">
        <v>50</v>
      </c>
      <c r="E115" s="18">
        <v>500</v>
      </c>
      <c r="F115" s="18">
        <v>302.5</v>
      </c>
      <c r="G115" s="18">
        <v>500</v>
      </c>
      <c r="H115" s="18">
        <v>100</v>
      </c>
      <c r="I115" s="18">
        <v>350</v>
      </c>
      <c r="J115" s="18">
        <v>200</v>
      </c>
      <c r="K115" s="19">
        <v>150</v>
      </c>
      <c r="L115" s="18">
        <v>100</v>
      </c>
      <c r="M115" s="20">
        <v>300</v>
      </c>
      <c r="N115" s="18">
        <v>452.95</v>
      </c>
      <c r="O115" s="133">
        <v>100</v>
      </c>
      <c r="P115" s="102">
        <v>100</v>
      </c>
      <c r="Q115" s="133">
        <v>300</v>
      </c>
      <c r="R115" s="102">
        <v>300</v>
      </c>
      <c r="S115" s="133">
        <v>100</v>
      </c>
      <c r="T115" s="102">
        <v>50</v>
      </c>
      <c r="U115" s="133">
        <v>300</v>
      </c>
      <c r="V115" s="102">
        <v>300</v>
      </c>
      <c r="W115" s="127">
        <v>100</v>
      </c>
      <c r="X115" s="102">
        <v>0</v>
      </c>
      <c r="Y115" s="147">
        <v>100</v>
      </c>
    </row>
    <row r="116" spans="1:25" ht="13.5" customHeight="1" x14ac:dyDescent="0.2">
      <c r="A116" s="6"/>
      <c r="B116" s="6" t="s">
        <v>102</v>
      </c>
      <c r="C116" s="47"/>
      <c r="D116" s="47"/>
      <c r="E116" s="47"/>
      <c r="F116" s="47"/>
      <c r="G116" s="47"/>
      <c r="H116" s="47"/>
      <c r="I116" s="47"/>
      <c r="J116" s="47">
        <v>472.62</v>
      </c>
      <c r="K116" s="48">
        <v>1200</v>
      </c>
      <c r="L116" s="47">
        <v>0</v>
      </c>
      <c r="M116" s="49">
        <v>0</v>
      </c>
      <c r="N116" s="47">
        <v>0</v>
      </c>
      <c r="O116" s="134">
        <v>0</v>
      </c>
      <c r="P116" s="135"/>
      <c r="Q116" s="134">
        <v>0</v>
      </c>
      <c r="R116" s="135">
        <v>0</v>
      </c>
      <c r="S116" s="134">
        <v>0</v>
      </c>
      <c r="T116" s="135">
        <v>0</v>
      </c>
      <c r="U116" s="134">
        <v>0</v>
      </c>
      <c r="V116" s="135">
        <v>0</v>
      </c>
      <c r="W116" s="128"/>
      <c r="X116" s="135">
        <v>0</v>
      </c>
      <c r="Y116" s="156"/>
    </row>
    <row r="117" spans="1:25" ht="13.5" customHeight="1" x14ac:dyDescent="0.2">
      <c r="A117" s="6"/>
      <c r="B117" s="6" t="s">
        <v>103</v>
      </c>
      <c r="C117" s="47"/>
      <c r="D117" s="47"/>
      <c r="E117" s="47"/>
      <c r="F117" s="47"/>
      <c r="G117" s="47"/>
      <c r="H117" s="47"/>
      <c r="I117" s="47"/>
      <c r="J117" s="47"/>
      <c r="K117" s="48">
        <v>1500</v>
      </c>
      <c r="L117" s="47">
        <v>1500</v>
      </c>
      <c r="M117" s="49">
        <v>1500</v>
      </c>
      <c r="N117" s="47">
        <v>1500</v>
      </c>
      <c r="O117" s="134">
        <v>1500</v>
      </c>
      <c r="P117" s="135">
        <v>1500</v>
      </c>
      <c r="Q117" s="134">
        <v>1500</v>
      </c>
      <c r="R117" s="135">
        <v>1500</v>
      </c>
      <c r="S117" s="134">
        <v>1500</v>
      </c>
      <c r="T117" s="135">
        <v>1500</v>
      </c>
      <c r="U117" s="134">
        <v>1500</v>
      </c>
      <c r="V117" s="135">
        <v>1500</v>
      </c>
      <c r="W117" s="128">
        <v>1500</v>
      </c>
      <c r="X117" s="135">
        <v>1500</v>
      </c>
      <c r="Y117" s="156">
        <v>1500</v>
      </c>
    </row>
    <row r="118" spans="1:25" ht="13.5" customHeight="1" thickBot="1" x14ac:dyDescent="0.25">
      <c r="A118" s="50"/>
      <c r="B118" s="51" t="s">
        <v>104</v>
      </c>
      <c r="C118" s="52">
        <f t="shared" ref="C118:I118" si="13">SUM(C112:C115)</f>
        <v>58000</v>
      </c>
      <c r="D118" s="52">
        <f t="shared" si="13"/>
        <v>49822.33</v>
      </c>
      <c r="E118" s="52">
        <f t="shared" si="13"/>
        <v>56500</v>
      </c>
      <c r="F118" s="52">
        <f t="shared" si="13"/>
        <v>51260.9</v>
      </c>
      <c r="G118" s="52">
        <f t="shared" si="13"/>
        <v>56500</v>
      </c>
      <c r="H118" s="52">
        <f t="shared" si="13"/>
        <v>51557.56</v>
      </c>
      <c r="I118" s="52">
        <f t="shared" si="13"/>
        <v>56350</v>
      </c>
      <c r="J118" s="53">
        <f>SUM(J112:J116)</f>
        <v>51687.170000000006</v>
      </c>
      <c r="K118" s="54">
        <f t="shared" ref="K118:L118" si="14">SUM(K112:K117)</f>
        <v>56700</v>
      </c>
      <c r="L118" s="53">
        <f t="shared" si="14"/>
        <v>49765.760000000002</v>
      </c>
      <c r="M118" s="53">
        <f>SUM(M112:M115)</f>
        <v>52300</v>
      </c>
      <c r="N118" s="53">
        <f t="shared" ref="N118:V118" si="15">SUM(N112:N117)</f>
        <v>51551.539999999994</v>
      </c>
      <c r="O118" s="136">
        <f t="shared" si="15"/>
        <v>53350</v>
      </c>
      <c r="P118" s="136">
        <f t="shared" si="15"/>
        <v>49600</v>
      </c>
      <c r="Q118" s="136">
        <f t="shared" si="15"/>
        <v>55550</v>
      </c>
      <c r="R118" s="136">
        <f t="shared" si="15"/>
        <v>58317.049999999996</v>
      </c>
      <c r="S118" s="136">
        <f t="shared" si="15"/>
        <v>60950</v>
      </c>
      <c r="T118" s="136">
        <f t="shared" si="15"/>
        <v>57652.79</v>
      </c>
      <c r="U118" s="136">
        <f t="shared" si="15"/>
        <v>62300</v>
      </c>
      <c r="V118" s="136">
        <f t="shared" si="15"/>
        <v>68075.850000000006</v>
      </c>
      <c r="W118" s="137">
        <f t="shared" ref="W118:X118" si="16">SUM(W112:W117)</f>
        <v>69400</v>
      </c>
      <c r="X118" s="136">
        <f t="shared" si="16"/>
        <v>36305.699999999997</v>
      </c>
      <c r="Y118" s="150">
        <f t="shared" ref="Y118" si="17">SUM(Y112:Y117)</f>
        <v>69250</v>
      </c>
    </row>
    <row r="119" spans="1:25" ht="13.5" customHeight="1" thickTop="1" x14ac:dyDescent="0.2">
      <c r="A119" s="50"/>
      <c r="B119" s="51"/>
      <c r="C119" s="12"/>
      <c r="D119" s="12"/>
      <c r="E119" s="12"/>
      <c r="F119" s="12"/>
      <c r="G119" s="12"/>
      <c r="H119" s="12"/>
      <c r="I119" s="12"/>
      <c r="J119" s="12"/>
      <c r="K119" s="13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09"/>
      <c r="X119" s="12"/>
      <c r="Y119" s="109"/>
    </row>
    <row r="120" spans="1:25" ht="13.5" customHeight="1" x14ac:dyDescent="0.2">
      <c r="A120" s="37" t="s">
        <v>105</v>
      </c>
      <c r="B120" s="6"/>
      <c r="C120" s="12"/>
      <c r="D120" s="12"/>
      <c r="E120" s="12"/>
      <c r="F120" s="12"/>
      <c r="G120" s="12"/>
      <c r="H120" s="12"/>
      <c r="I120" s="12"/>
      <c r="J120" s="12"/>
      <c r="K120" s="13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9"/>
      <c r="X120" s="12"/>
      <c r="Y120" s="109"/>
    </row>
    <row r="121" spans="1:25" ht="9" customHeight="1" x14ac:dyDescent="0.2">
      <c r="A121" s="17"/>
      <c r="B121" s="39"/>
      <c r="C121" s="12"/>
      <c r="D121" s="12"/>
      <c r="E121" s="12"/>
      <c r="F121" s="12"/>
      <c r="G121" s="12"/>
      <c r="H121" s="12"/>
      <c r="I121" s="12"/>
      <c r="J121" s="12"/>
      <c r="K121" s="13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09"/>
      <c r="X121" s="12"/>
      <c r="Y121" s="109"/>
    </row>
    <row r="122" spans="1:25" ht="13.5" hidden="1" customHeight="1" x14ac:dyDescent="0.2">
      <c r="A122" s="6"/>
      <c r="B122" s="40" t="s">
        <v>106</v>
      </c>
      <c r="C122" s="18">
        <v>3600</v>
      </c>
      <c r="D122" s="18"/>
      <c r="E122" s="18">
        <v>3600</v>
      </c>
      <c r="F122" s="18">
        <v>0</v>
      </c>
      <c r="G122" s="18">
        <v>50</v>
      </c>
      <c r="H122" s="18">
        <v>0</v>
      </c>
      <c r="I122" s="18">
        <v>0</v>
      </c>
      <c r="J122" s="18">
        <v>0</v>
      </c>
      <c r="K122" s="19"/>
      <c r="L122" s="18">
        <v>0</v>
      </c>
      <c r="M122" s="20"/>
      <c r="N122" s="18">
        <v>0</v>
      </c>
      <c r="O122" s="20"/>
      <c r="P122" s="18">
        <v>0</v>
      </c>
      <c r="Q122" s="20"/>
      <c r="R122" s="18">
        <v>0</v>
      </c>
      <c r="S122" s="20"/>
      <c r="T122" s="18">
        <v>0</v>
      </c>
      <c r="U122" s="20"/>
      <c r="V122" s="18">
        <v>0</v>
      </c>
      <c r="W122" s="117"/>
      <c r="X122" s="18">
        <v>0</v>
      </c>
      <c r="Y122" s="110"/>
    </row>
    <row r="123" spans="1:25" ht="13.5" customHeight="1" x14ac:dyDescent="0.2">
      <c r="A123" s="6"/>
      <c r="B123" s="64" t="s">
        <v>107</v>
      </c>
      <c r="C123" s="18">
        <v>25</v>
      </c>
      <c r="D123" s="18"/>
      <c r="E123" s="18">
        <v>25</v>
      </c>
      <c r="F123" s="18">
        <v>9.8699999999999992</v>
      </c>
      <c r="G123" s="18">
        <v>25</v>
      </c>
      <c r="H123" s="18">
        <v>0</v>
      </c>
      <c r="I123" s="18">
        <v>25</v>
      </c>
      <c r="J123" s="18">
        <v>0</v>
      </c>
      <c r="K123" s="19"/>
      <c r="L123" s="18">
        <v>0</v>
      </c>
      <c r="M123" s="20"/>
      <c r="N123" s="18">
        <v>0</v>
      </c>
      <c r="O123" s="20"/>
      <c r="P123" s="18">
        <v>0</v>
      </c>
      <c r="Q123" s="20"/>
      <c r="R123" s="18">
        <v>0</v>
      </c>
      <c r="S123" s="20"/>
      <c r="T123" s="18">
        <v>0</v>
      </c>
      <c r="U123" s="20"/>
      <c r="V123" s="18">
        <v>0</v>
      </c>
      <c r="W123" s="117"/>
      <c r="X123" s="18">
        <v>0</v>
      </c>
      <c r="Y123" s="143">
        <v>0</v>
      </c>
    </row>
    <row r="124" spans="1:25" ht="13.5" customHeight="1" x14ac:dyDescent="0.2">
      <c r="A124" s="6"/>
      <c r="B124" s="64" t="s">
        <v>108</v>
      </c>
      <c r="C124" s="18"/>
      <c r="D124" s="18"/>
      <c r="E124" s="18"/>
      <c r="F124" s="18">
        <v>5.7</v>
      </c>
      <c r="G124" s="18">
        <v>50</v>
      </c>
      <c r="H124" s="18">
        <v>25.31</v>
      </c>
      <c r="I124" s="18">
        <v>0</v>
      </c>
      <c r="J124" s="18">
        <v>10.02</v>
      </c>
      <c r="K124" s="19"/>
      <c r="L124" s="18">
        <v>0</v>
      </c>
      <c r="M124" s="20"/>
      <c r="N124" s="18">
        <v>0</v>
      </c>
      <c r="O124" s="20"/>
      <c r="P124" s="18">
        <v>0</v>
      </c>
      <c r="Q124" s="20">
        <v>0</v>
      </c>
      <c r="R124" s="18">
        <v>0</v>
      </c>
      <c r="S124" s="20">
        <v>2000</v>
      </c>
      <c r="T124" s="18">
        <v>0</v>
      </c>
      <c r="U124" s="20">
        <v>2000</v>
      </c>
      <c r="V124" s="18">
        <v>0</v>
      </c>
      <c r="W124" s="117">
        <v>1000</v>
      </c>
      <c r="X124" s="18">
        <v>0</v>
      </c>
      <c r="Y124" s="143">
        <v>1000</v>
      </c>
    </row>
    <row r="125" spans="1:25" ht="13.5" customHeight="1" thickBot="1" x14ac:dyDescent="0.25">
      <c r="A125" s="6"/>
      <c r="B125" s="51" t="s">
        <v>109</v>
      </c>
      <c r="C125" s="52">
        <f>SUM(C122:C123)</f>
        <v>3625</v>
      </c>
      <c r="D125" s="52">
        <f>SUM(D122)</f>
        <v>0</v>
      </c>
      <c r="E125" s="52">
        <f t="shared" ref="E125:V125" si="18">SUM(E122:E124)</f>
        <v>3625</v>
      </c>
      <c r="F125" s="52">
        <f t="shared" si="18"/>
        <v>15.57</v>
      </c>
      <c r="G125" s="65">
        <f t="shared" si="18"/>
        <v>125</v>
      </c>
      <c r="H125" s="52">
        <f t="shared" si="18"/>
        <v>25.31</v>
      </c>
      <c r="I125" s="65">
        <f t="shared" si="18"/>
        <v>25</v>
      </c>
      <c r="J125" s="53">
        <f t="shared" si="18"/>
        <v>10.02</v>
      </c>
      <c r="K125" s="66">
        <f t="shared" si="18"/>
        <v>0</v>
      </c>
      <c r="L125" s="53">
        <f t="shared" si="18"/>
        <v>0</v>
      </c>
      <c r="M125" s="67">
        <f t="shared" si="18"/>
        <v>0</v>
      </c>
      <c r="N125" s="53">
        <f t="shared" si="18"/>
        <v>0</v>
      </c>
      <c r="O125" s="67">
        <f t="shared" si="18"/>
        <v>0</v>
      </c>
      <c r="P125" s="53">
        <f t="shared" si="18"/>
        <v>0</v>
      </c>
      <c r="Q125" s="67">
        <f t="shared" si="18"/>
        <v>0</v>
      </c>
      <c r="R125" s="53">
        <f t="shared" si="18"/>
        <v>0</v>
      </c>
      <c r="S125" s="67">
        <f t="shared" si="18"/>
        <v>2000</v>
      </c>
      <c r="T125" s="53">
        <f t="shared" si="18"/>
        <v>0</v>
      </c>
      <c r="U125" s="67">
        <f t="shared" si="18"/>
        <v>2000</v>
      </c>
      <c r="V125" s="53">
        <f t="shared" si="18"/>
        <v>0</v>
      </c>
      <c r="W125" s="126">
        <f t="shared" ref="W125:X125" si="19">SUM(W122:W124)</f>
        <v>1000</v>
      </c>
      <c r="X125" s="53">
        <f t="shared" si="19"/>
        <v>0</v>
      </c>
      <c r="Y125" s="152">
        <f t="shared" ref="Y125" si="20">SUM(Y122:Y124)</f>
        <v>1000</v>
      </c>
    </row>
    <row r="126" spans="1:25" ht="13.5" customHeight="1" thickTop="1" x14ac:dyDescent="0.2">
      <c r="A126" s="6"/>
      <c r="B126" s="51"/>
      <c r="C126" s="12"/>
      <c r="D126" s="12"/>
      <c r="E126" s="12"/>
      <c r="F126" s="12"/>
      <c r="G126" s="12"/>
      <c r="H126" s="12"/>
      <c r="I126" s="12"/>
      <c r="J126" s="12"/>
      <c r="K126" s="13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09"/>
      <c r="X126" s="12"/>
      <c r="Y126" s="109"/>
    </row>
    <row r="127" spans="1:25" ht="13.5" customHeight="1" x14ac:dyDescent="0.2">
      <c r="A127" s="37" t="s">
        <v>110</v>
      </c>
      <c r="B127" s="6"/>
      <c r="C127" s="12"/>
      <c r="D127" s="12"/>
      <c r="E127" s="12"/>
      <c r="F127" s="12"/>
      <c r="G127" s="12"/>
      <c r="H127" s="12"/>
      <c r="I127" s="12"/>
      <c r="J127" s="12"/>
      <c r="K127" s="13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09"/>
      <c r="X127" s="12"/>
      <c r="Y127" s="109"/>
    </row>
    <row r="128" spans="1:25" ht="9" customHeight="1" x14ac:dyDescent="0.2">
      <c r="A128" s="17"/>
      <c r="B128" s="39"/>
      <c r="C128" s="12"/>
      <c r="D128" s="12"/>
      <c r="E128" s="12"/>
      <c r="F128" s="12"/>
      <c r="G128" s="12"/>
      <c r="H128" s="12"/>
      <c r="I128" s="12"/>
      <c r="J128" s="12"/>
      <c r="K128" s="13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09"/>
      <c r="X128" s="12"/>
      <c r="Y128" s="109"/>
    </row>
    <row r="129" spans="1:25" ht="13.5" customHeight="1" x14ac:dyDescent="0.2">
      <c r="A129" s="6"/>
      <c r="B129" s="6" t="s">
        <v>111</v>
      </c>
      <c r="C129" s="18">
        <v>5000</v>
      </c>
      <c r="D129" s="18">
        <v>5000</v>
      </c>
      <c r="E129" s="18">
        <v>10000</v>
      </c>
      <c r="F129" s="18">
        <v>2265.0500000000002</v>
      </c>
      <c r="G129" s="18">
        <v>12500</v>
      </c>
      <c r="H129" s="18">
        <v>11928.83</v>
      </c>
      <c r="I129" s="18">
        <v>12500</v>
      </c>
      <c r="J129" s="18">
        <v>10237.5</v>
      </c>
      <c r="K129" s="19">
        <v>10000</v>
      </c>
      <c r="L129" s="18">
        <v>9380</v>
      </c>
      <c r="M129" s="20">
        <v>10000</v>
      </c>
      <c r="N129" s="18">
        <v>10000</v>
      </c>
      <c r="O129" s="20">
        <v>10000</v>
      </c>
      <c r="P129" s="18">
        <v>0</v>
      </c>
      <c r="Q129" s="20">
        <v>10000</v>
      </c>
      <c r="R129" s="18">
        <v>10000</v>
      </c>
      <c r="S129" s="20">
        <v>10000</v>
      </c>
      <c r="T129" s="18">
        <v>10000</v>
      </c>
      <c r="U129" s="20">
        <v>10000</v>
      </c>
      <c r="V129" s="18">
        <v>0</v>
      </c>
      <c r="W129" s="117">
        <v>10000</v>
      </c>
      <c r="X129" s="18">
        <v>10000</v>
      </c>
      <c r="Y129" s="143">
        <v>10000</v>
      </c>
    </row>
    <row r="130" spans="1:25" ht="13.5" customHeight="1" thickBot="1" x14ac:dyDescent="0.25">
      <c r="A130" s="50"/>
      <c r="B130" s="51" t="s">
        <v>112</v>
      </c>
      <c r="C130" s="68">
        <f t="shared" ref="C130:E130" si="21">C129</f>
        <v>5000</v>
      </c>
      <c r="D130" s="68">
        <f t="shared" si="21"/>
        <v>5000</v>
      </c>
      <c r="E130" s="68">
        <f t="shared" si="21"/>
        <v>10000</v>
      </c>
      <c r="F130" s="52">
        <f t="shared" ref="F130:V130" si="22">SUM(F129)</f>
        <v>2265.0500000000002</v>
      </c>
      <c r="G130" s="32">
        <f t="shared" si="22"/>
        <v>12500</v>
      </c>
      <c r="H130" s="52">
        <f t="shared" si="22"/>
        <v>11928.83</v>
      </c>
      <c r="I130" s="32">
        <f t="shared" si="22"/>
        <v>12500</v>
      </c>
      <c r="J130" s="53">
        <f t="shared" si="22"/>
        <v>10237.5</v>
      </c>
      <c r="K130" s="34">
        <f t="shared" si="22"/>
        <v>10000</v>
      </c>
      <c r="L130" s="53">
        <f t="shared" si="22"/>
        <v>9380</v>
      </c>
      <c r="M130" s="35">
        <f t="shared" si="22"/>
        <v>10000</v>
      </c>
      <c r="N130" s="53">
        <f t="shared" si="22"/>
        <v>10000</v>
      </c>
      <c r="O130" s="35">
        <f t="shared" si="22"/>
        <v>10000</v>
      </c>
      <c r="P130" s="53">
        <f t="shared" si="22"/>
        <v>0</v>
      </c>
      <c r="Q130" s="35">
        <f t="shared" si="22"/>
        <v>10000</v>
      </c>
      <c r="R130" s="53">
        <f t="shared" si="22"/>
        <v>10000</v>
      </c>
      <c r="S130" s="35">
        <f t="shared" si="22"/>
        <v>10000</v>
      </c>
      <c r="T130" s="53">
        <f t="shared" si="22"/>
        <v>10000</v>
      </c>
      <c r="U130" s="35">
        <f t="shared" si="22"/>
        <v>10000</v>
      </c>
      <c r="V130" s="53">
        <f t="shared" si="22"/>
        <v>0</v>
      </c>
      <c r="W130" s="121">
        <f t="shared" ref="W130:X130" si="23">SUM(W129)</f>
        <v>10000</v>
      </c>
      <c r="X130" s="53">
        <f t="shared" si="23"/>
        <v>10000</v>
      </c>
      <c r="Y130" s="149">
        <f t="shared" ref="Y130" si="24">SUM(Y129)</f>
        <v>10000</v>
      </c>
    </row>
    <row r="131" spans="1:25" ht="13.5" customHeight="1" thickTop="1" x14ac:dyDescent="0.2">
      <c r="A131" s="6"/>
      <c r="B131" s="6"/>
      <c r="C131" s="12"/>
      <c r="D131" s="12"/>
      <c r="E131" s="12"/>
      <c r="F131" s="12"/>
      <c r="G131" s="12"/>
      <c r="H131" s="12"/>
      <c r="I131" s="12"/>
      <c r="J131" s="12"/>
      <c r="K131" s="13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09"/>
      <c r="X131" s="12"/>
      <c r="Y131" s="109"/>
    </row>
    <row r="132" spans="1:25" ht="13.5" customHeight="1" x14ac:dyDescent="0.2">
      <c r="A132" s="37" t="s">
        <v>113</v>
      </c>
      <c r="B132" s="6"/>
      <c r="C132" s="12"/>
      <c r="D132" s="12"/>
      <c r="E132" s="12"/>
      <c r="F132" s="12"/>
      <c r="G132" s="12"/>
      <c r="H132" s="12"/>
      <c r="I132" s="12"/>
      <c r="J132" s="12"/>
      <c r="K132" s="13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09"/>
      <c r="X132" s="12"/>
      <c r="Y132" s="109"/>
    </row>
    <row r="133" spans="1:25" ht="9" customHeight="1" x14ac:dyDescent="0.2">
      <c r="A133" s="17"/>
      <c r="B133" s="39"/>
      <c r="C133" s="12"/>
      <c r="D133" s="12"/>
      <c r="E133" s="12"/>
      <c r="F133" s="12"/>
      <c r="G133" s="12"/>
      <c r="H133" s="12"/>
      <c r="I133" s="12"/>
      <c r="J133" s="12"/>
      <c r="K133" s="13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09"/>
      <c r="X133" s="12"/>
      <c r="Y133" s="109"/>
    </row>
    <row r="134" spans="1:25" ht="13.5" customHeight="1" x14ac:dyDescent="0.2">
      <c r="A134" s="6"/>
      <c r="B134" s="6" t="s">
        <v>27</v>
      </c>
      <c r="C134" s="18">
        <v>250</v>
      </c>
      <c r="D134" s="18">
        <v>934</v>
      </c>
      <c r="E134" s="18">
        <v>250</v>
      </c>
      <c r="F134" s="18">
        <v>1702.98</v>
      </c>
      <c r="G134" s="18">
        <v>500</v>
      </c>
      <c r="H134" s="18">
        <v>3547.62</v>
      </c>
      <c r="I134" s="18">
        <v>500</v>
      </c>
      <c r="J134" s="18">
        <v>2880.52</v>
      </c>
      <c r="K134" s="19">
        <v>500</v>
      </c>
      <c r="L134" s="18">
        <v>0</v>
      </c>
      <c r="M134" s="20">
        <v>500</v>
      </c>
      <c r="N134" s="18">
        <v>0</v>
      </c>
      <c r="O134" s="20">
        <v>500</v>
      </c>
      <c r="P134" s="18">
        <v>1702.92</v>
      </c>
      <c r="Q134" s="20">
        <v>1500</v>
      </c>
      <c r="R134" s="18">
        <v>978.39</v>
      </c>
      <c r="S134" s="20">
        <v>1750</v>
      </c>
      <c r="T134" s="18">
        <v>4102.5200000000004</v>
      </c>
      <c r="U134" s="20">
        <v>1000</v>
      </c>
      <c r="V134" s="18">
        <v>1288</v>
      </c>
      <c r="W134" s="117">
        <v>1000</v>
      </c>
      <c r="X134" s="18">
        <v>0</v>
      </c>
      <c r="Y134" s="143">
        <v>1000</v>
      </c>
    </row>
    <row r="135" spans="1:25" ht="13.5" customHeight="1" x14ac:dyDescent="0.2">
      <c r="A135" s="6"/>
      <c r="B135" s="6" t="s">
        <v>114</v>
      </c>
      <c r="C135" s="18">
        <v>9000</v>
      </c>
      <c r="D135" s="18">
        <v>9072</v>
      </c>
      <c r="E135" s="18">
        <v>9000</v>
      </c>
      <c r="F135" s="18">
        <v>9072</v>
      </c>
      <c r="G135" s="18">
        <v>9100</v>
      </c>
      <c r="H135" s="18">
        <v>9072</v>
      </c>
      <c r="I135" s="18">
        <v>9100</v>
      </c>
      <c r="J135" s="18">
        <v>3240</v>
      </c>
      <c r="K135" s="19">
        <v>3000</v>
      </c>
      <c r="L135" s="18">
        <v>324</v>
      </c>
      <c r="M135" s="20">
        <v>3000</v>
      </c>
      <c r="N135" s="18" t="s">
        <v>17</v>
      </c>
      <c r="O135" s="20">
        <v>3000</v>
      </c>
      <c r="P135" s="18"/>
      <c r="Q135" s="20">
        <v>0</v>
      </c>
      <c r="R135" s="18" t="s">
        <v>17</v>
      </c>
      <c r="S135" s="20">
        <v>0</v>
      </c>
      <c r="T135" s="18" t="s">
        <v>17</v>
      </c>
      <c r="U135" s="20">
        <v>0</v>
      </c>
      <c r="V135" s="18" t="s">
        <v>17</v>
      </c>
      <c r="W135" s="117">
        <v>0</v>
      </c>
      <c r="X135" s="18">
        <v>0</v>
      </c>
      <c r="Y135" s="143">
        <v>0</v>
      </c>
    </row>
    <row r="136" spans="1:25" ht="14.25" customHeight="1" x14ac:dyDescent="0.2">
      <c r="A136" s="37"/>
      <c r="B136" s="6" t="s">
        <v>115</v>
      </c>
      <c r="C136" s="18">
        <v>8000</v>
      </c>
      <c r="D136" s="18">
        <v>11726</v>
      </c>
      <c r="E136" s="18">
        <v>9000</v>
      </c>
      <c r="F136" s="18">
        <v>8639.59</v>
      </c>
      <c r="G136" s="18">
        <v>9000</v>
      </c>
      <c r="H136" s="18">
        <v>8814.49</v>
      </c>
      <c r="I136" s="18">
        <v>9000</v>
      </c>
      <c r="J136" s="18">
        <v>8814.49</v>
      </c>
      <c r="K136" s="19">
        <v>9000</v>
      </c>
      <c r="L136" s="18">
        <v>8814.51</v>
      </c>
      <c r="M136" s="20">
        <v>9000</v>
      </c>
      <c r="N136" s="18">
        <v>10026.93</v>
      </c>
      <c r="O136" s="20">
        <v>9000</v>
      </c>
      <c r="P136" s="18">
        <v>12412.25</v>
      </c>
      <c r="Q136" s="20">
        <v>11200</v>
      </c>
      <c r="R136" s="18">
        <v>8681.33</v>
      </c>
      <c r="S136" s="20">
        <v>12000</v>
      </c>
      <c r="T136" s="18">
        <v>10387.280000000001</v>
      </c>
      <c r="U136" s="20">
        <v>12000</v>
      </c>
      <c r="V136" s="18">
        <v>10573.17</v>
      </c>
      <c r="W136" s="117">
        <v>12000</v>
      </c>
      <c r="X136" s="18">
        <v>13282.5</v>
      </c>
      <c r="Y136" s="143">
        <v>12000</v>
      </c>
    </row>
    <row r="137" spans="1:25" ht="13.5" customHeight="1" x14ac:dyDescent="0.2">
      <c r="A137" s="6"/>
      <c r="B137" s="40" t="s">
        <v>7</v>
      </c>
      <c r="C137" s="18">
        <v>30000</v>
      </c>
      <c r="D137" s="18">
        <v>420</v>
      </c>
      <c r="E137" s="18">
        <v>3600</v>
      </c>
      <c r="F137" s="18">
        <v>420</v>
      </c>
      <c r="G137" s="18">
        <v>100</v>
      </c>
      <c r="H137" s="18">
        <v>420</v>
      </c>
      <c r="I137" s="18"/>
      <c r="J137" s="18">
        <v>420</v>
      </c>
      <c r="K137" s="22"/>
      <c r="L137" s="18">
        <v>453.6</v>
      </c>
      <c r="M137" s="18"/>
      <c r="N137" s="18">
        <v>518.4</v>
      </c>
      <c r="O137" s="18">
        <v>500</v>
      </c>
      <c r="P137" s="18">
        <v>518.4</v>
      </c>
      <c r="Q137" s="20">
        <v>525</v>
      </c>
      <c r="R137" s="18">
        <v>518.4</v>
      </c>
      <c r="S137" s="20">
        <v>525</v>
      </c>
      <c r="T137" s="18">
        <v>570.24</v>
      </c>
      <c r="U137" s="20">
        <v>525</v>
      </c>
      <c r="V137" s="18"/>
      <c r="W137" s="117">
        <v>525</v>
      </c>
      <c r="X137" s="18"/>
      <c r="Y137" s="143">
        <v>525</v>
      </c>
    </row>
    <row r="138" spans="1:25" ht="13.5" customHeight="1" x14ac:dyDescent="0.2">
      <c r="A138" s="6"/>
      <c r="B138" s="40" t="s">
        <v>116</v>
      </c>
      <c r="C138" s="47"/>
      <c r="D138" s="47"/>
      <c r="E138" s="47"/>
      <c r="F138" s="47"/>
      <c r="G138" s="47"/>
      <c r="H138" s="47"/>
      <c r="I138" s="47"/>
      <c r="J138" s="47"/>
      <c r="K138" s="69"/>
      <c r="L138" s="47"/>
      <c r="M138" s="47"/>
      <c r="N138" s="47"/>
      <c r="O138" s="47"/>
      <c r="P138" s="47"/>
      <c r="Q138" s="49"/>
      <c r="R138" s="47"/>
      <c r="S138" s="49"/>
      <c r="T138" s="47"/>
      <c r="U138" s="49">
        <v>5000</v>
      </c>
      <c r="V138" s="47">
        <v>5000</v>
      </c>
      <c r="W138" s="125">
        <v>5000</v>
      </c>
      <c r="X138" s="113">
        <v>0</v>
      </c>
      <c r="Y138" s="157">
        <v>5000</v>
      </c>
    </row>
    <row r="139" spans="1:25" ht="17" customHeight="1" thickBot="1" x14ac:dyDescent="0.25">
      <c r="A139" s="6"/>
      <c r="B139" s="51" t="s">
        <v>117</v>
      </c>
      <c r="C139" s="52">
        <f t="shared" ref="C139:T139" si="25">SUM(C134:C137)</f>
        <v>47250</v>
      </c>
      <c r="D139" s="52">
        <f t="shared" si="25"/>
        <v>22152</v>
      </c>
      <c r="E139" s="52">
        <f t="shared" si="25"/>
        <v>21850</v>
      </c>
      <c r="F139" s="52">
        <f t="shared" si="25"/>
        <v>19834.57</v>
      </c>
      <c r="G139" s="52">
        <f t="shared" si="25"/>
        <v>18700</v>
      </c>
      <c r="H139" s="52">
        <f t="shared" si="25"/>
        <v>21854.11</v>
      </c>
      <c r="I139" s="52">
        <f t="shared" si="25"/>
        <v>18600</v>
      </c>
      <c r="J139" s="53">
        <f t="shared" si="25"/>
        <v>15355.01</v>
      </c>
      <c r="K139" s="54">
        <f t="shared" si="25"/>
        <v>12500</v>
      </c>
      <c r="L139" s="53">
        <f t="shared" si="25"/>
        <v>9592.11</v>
      </c>
      <c r="M139" s="53">
        <f t="shared" si="25"/>
        <v>12500</v>
      </c>
      <c r="N139" s="53">
        <f t="shared" si="25"/>
        <v>10545.33</v>
      </c>
      <c r="O139" s="53">
        <f t="shared" si="25"/>
        <v>13000</v>
      </c>
      <c r="P139" s="53">
        <f t="shared" si="25"/>
        <v>14633.57</v>
      </c>
      <c r="Q139" s="53">
        <f t="shared" si="25"/>
        <v>13225</v>
      </c>
      <c r="R139" s="53">
        <f t="shared" si="25"/>
        <v>10178.119999999999</v>
      </c>
      <c r="S139" s="53">
        <f t="shared" si="25"/>
        <v>14275</v>
      </c>
      <c r="T139" s="53">
        <f t="shared" si="25"/>
        <v>15060.04</v>
      </c>
      <c r="U139" s="53">
        <f>SUM(U134:U138)</f>
        <v>18525</v>
      </c>
      <c r="V139" s="53">
        <f>SUM(V134:V138)</f>
        <v>16861.169999999998</v>
      </c>
      <c r="W139" s="122">
        <f>SUM(W134:W138)</f>
        <v>18525</v>
      </c>
      <c r="X139" s="53">
        <f>SUM(X134:X138)</f>
        <v>13282.5</v>
      </c>
      <c r="Y139" s="153">
        <f>SUM(Y134:Y138)</f>
        <v>18525</v>
      </c>
    </row>
    <row r="140" spans="1:25" ht="13.5" customHeight="1" thickTop="1" x14ac:dyDescent="0.2">
      <c r="A140" s="50"/>
      <c r="B140" s="70"/>
      <c r="C140" s="12"/>
      <c r="D140" s="12"/>
      <c r="E140" s="12"/>
      <c r="F140" s="12"/>
      <c r="G140" s="12"/>
      <c r="H140" s="12"/>
      <c r="I140" s="12"/>
      <c r="J140" s="12"/>
      <c r="K140" s="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09"/>
      <c r="X140" s="12"/>
      <c r="Y140" s="109"/>
    </row>
    <row r="141" spans="1:25" ht="13.5" customHeight="1" x14ac:dyDescent="0.2">
      <c r="A141" s="37" t="s">
        <v>118</v>
      </c>
      <c r="B141" s="6"/>
      <c r="C141" s="12"/>
      <c r="D141" s="12"/>
      <c r="E141" s="12"/>
      <c r="F141" s="12"/>
      <c r="G141" s="12"/>
      <c r="H141" s="12"/>
      <c r="I141" s="12"/>
      <c r="J141" s="12"/>
      <c r="K141" s="13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09"/>
      <c r="X141" s="12"/>
      <c r="Y141" s="109"/>
    </row>
    <row r="142" spans="1:25" ht="9" customHeight="1" x14ac:dyDescent="0.2">
      <c r="A142" s="17"/>
      <c r="B142" s="39"/>
      <c r="C142" s="12"/>
      <c r="D142" s="12"/>
      <c r="E142" s="12"/>
      <c r="F142" s="12"/>
      <c r="G142" s="12"/>
      <c r="H142" s="12"/>
      <c r="I142" s="12"/>
      <c r="J142" s="12"/>
      <c r="K142" s="13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09"/>
      <c r="X142" s="12"/>
      <c r="Y142" s="109"/>
    </row>
    <row r="143" spans="1:25" ht="13.5" customHeight="1" x14ac:dyDescent="0.2">
      <c r="A143" s="6"/>
      <c r="B143" s="6" t="s">
        <v>119</v>
      </c>
      <c r="C143" s="18">
        <v>9200</v>
      </c>
      <c r="D143" s="18">
        <v>9200</v>
      </c>
      <c r="E143" s="18">
        <v>9200</v>
      </c>
      <c r="F143" s="18">
        <v>9200</v>
      </c>
      <c r="G143" s="18">
        <v>9200</v>
      </c>
      <c r="H143" s="18">
        <v>9200</v>
      </c>
      <c r="I143" s="18">
        <v>9200</v>
      </c>
      <c r="J143" s="18">
        <v>9200</v>
      </c>
      <c r="K143" s="19">
        <v>9200</v>
      </c>
      <c r="L143" s="18">
        <v>9200</v>
      </c>
      <c r="M143" s="20">
        <v>9200</v>
      </c>
      <c r="N143" s="18">
        <v>9200</v>
      </c>
      <c r="O143" s="20">
        <v>9200</v>
      </c>
      <c r="P143" s="18">
        <v>9200</v>
      </c>
      <c r="Q143" s="20">
        <v>9200</v>
      </c>
      <c r="R143" s="18">
        <v>9500</v>
      </c>
      <c r="S143" s="20">
        <v>9500</v>
      </c>
      <c r="T143" s="18">
        <v>9600</v>
      </c>
      <c r="U143" s="20">
        <v>9600</v>
      </c>
      <c r="V143" s="18">
        <v>9700</v>
      </c>
      <c r="W143" s="117">
        <v>9700</v>
      </c>
      <c r="X143" s="18">
        <v>0</v>
      </c>
      <c r="Y143" s="143">
        <v>9700</v>
      </c>
    </row>
    <row r="144" spans="1:25" ht="13.5" customHeight="1" x14ac:dyDescent="0.2">
      <c r="A144" s="6"/>
      <c r="B144" s="6" t="s">
        <v>120</v>
      </c>
      <c r="C144" s="18">
        <v>12000</v>
      </c>
      <c r="D144" s="18">
        <v>12090</v>
      </c>
      <c r="E144" s="18">
        <v>13000</v>
      </c>
      <c r="F144" s="18">
        <v>11700</v>
      </c>
      <c r="G144" s="18">
        <v>13000</v>
      </c>
      <c r="H144" s="18">
        <v>23730.79</v>
      </c>
      <c r="I144" s="18">
        <v>13000</v>
      </c>
      <c r="J144" s="18">
        <v>5245.48</v>
      </c>
      <c r="K144" s="19">
        <v>6000</v>
      </c>
      <c r="L144" s="18">
        <v>6549</v>
      </c>
      <c r="M144" s="20">
        <v>6000</v>
      </c>
      <c r="N144" s="18">
        <v>3069.74</v>
      </c>
      <c r="O144" s="20">
        <v>3000</v>
      </c>
      <c r="P144" s="18">
        <v>3496.26</v>
      </c>
      <c r="Q144" s="20">
        <v>3000</v>
      </c>
      <c r="R144" s="18">
        <v>4674.1000000000004</v>
      </c>
      <c r="S144" s="20">
        <v>5000</v>
      </c>
      <c r="T144" s="18">
        <v>3991.28</v>
      </c>
      <c r="U144" s="20">
        <v>3500</v>
      </c>
      <c r="V144" s="18">
        <v>4496.38</v>
      </c>
      <c r="W144" s="117">
        <v>3500</v>
      </c>
      <c r="X144" s="18">
        <v>1305</v>
      </c>
      <c r="Y144" s="143">
        <v>3500</v>
      </c>
    </row>
    <row r="145" spans="1:34" ht="13.5" customHeight="1" x14ac:dyDescent="0.2">
      <c r="A145" s="6"/>
      <c r="B145" s="6" t="s">
        <v>121</v>
      </c>
      <c r="C145" s="47">
        <v>0</v>
      </c>
      <c r="D145" s="47">
        <v>29037.22</v>
      </c>
      <c r="E145" s="47">
        <v>32200</v>
      </c>
      <c r="F145" s="47">
        <v>32346.05</v>
      </c>
      <c r="G145" s="18">
        <v>32200</v>
      </c>
      <c r="H145" s="47">
        <v>32200.2</v>
      </c>
      <c r="I145" s="18">
        <v>32200</v>
      </c>
      <c r="J145" s="47">
        <v>32200.2</v>
      </c>
      <c r="K145" s="19">
        <v>34000</v>
      </c>
      <c r="L145" s="47">
        <v>34000</v>
      </c>
      <c r="M145" s="20">
        <v>34000</v>
      </c>
      <c r="N145" s="47">
        <v>34000.080000000002</v>
      </c>
      <c r="O145" s="20">
        <v>34000</v>
      </c>
      <c r="P145" s="47">
        <v>34000.080000000002</v>
      </c>
      <c r="Q145" s="20">
        <v>34000</v>
      </c>
      <c r="R145" s="47">
        <v>34124.33</v>
      </c>
      <c r="S145" s="20">
        <v>34000</v>
      </c>
      <c r="T145" s="47">
        <v>34000.080000000002</v>
      </c>
      <c r="U145" s="20">
        <v>34000</v>
      </c>
      <c r="V145" s="47">
        <v>34000</v>
      </c>
      <c r="W145" s="117">
        <v>34000</v>
      </c>
      <c r="X145" s="113">
        <v>17000.04</v>
      </c>
      <c r="Y145" s="143">
        <v>44000</v>
      </c>
    </row>
    <row r="146" spans="1:34" ht="13.5" customHeight="1" thickBot="1" x14ac:dyDescent="0.25">
      <c r="A146" s="6"/>
      <c r="B146" s="51" t="s">
        <v>122</v>
      </c>
      <c r="C146" s="52">
        <f>SUM(C143:C144)</f>
        <v>21200</v>
      </c>
      <c r="D146" s="52">
        <f t="shared" ref="D146:V146" si="26">SUM(D143:D145)</f>
        <v>50327.22</v>
      </c>
      <c r="E146" s="52">
        <f t="shared" si="26"/>
        <v>54400</v>
      </c>
      <c r="F146" s="52">
        <f t="shared" si="26"/>
        <v>53246.05</v>
      </c>
      <c r="G146" s="52">
        <f t="shared" si="26"/>
        <v>54400</v>
      </c>
      <c r="H146" s="52">
        <f t="shared" si="26"/>
        <v>65130.990000000005</v>
      </c>
      <c r="I146" s="52">
        <f t="shared" si="26"/>
        <v>54400</v>
      </c>
      <c r="J146" s="53">
        <f t="shared" si="26"/>
        <v>46645.68</v>
      </c>
      <c r="K146" s="54">
        <f t="shared" si="26"/>
        <v>49200</v>
      </c>
      <c r="L146" s="53">
        <f t="shared" si="26"/>
        <v>49749</v>
      </c>
      <c r="M146" s="53">
        <f t="shared" si="26"/>
        <v>49200</v>
      </c>
      <c r="N146" s="53">
        <f t="shared" si="26"/>
        <v>46269.82</v>
      </c>
      <c r="O146" s="53">
        <f t="shared" si="26"/>
        <v>46200</v>
      </c>
      <c r="P146" s="53">
        <f t="shared" si="26"/>
        <v>46696.340000000004</v>
      </c>
      <c r="Q146" s="53">
        <f t="shared" si="26"/>
        <v>46200</v>
      </c>
      <c r="R146" s="53">
        <f t="shared" si="26"/>
        <v>48298.43</v>
      </c>
      <c r="S146" s="53">
        <f t="shared" si="26"/>
        <v>48500</v>
      </c>
      <c r="T146" s="53">
        <f t="shared" si="26"/>
        <v>47591.360000000001</v>
      </c>
      <c r="U146" s="53">
        <f t="shared" si="26"/>
        <v>47100</v>
      </c>
      <c r="V146" s="53">
        <f t="shared" si="26"/>
        <v>48196.380000000005</v>
      </c>
      <c r="W146" s="122">
        <f t="shared" ref="W146:X146" si="27">SUM(W143:W145)</f>
        <v>47200</v>
      </c>
      <c r="X146" s="53">
        <f t="shared" si="27"/>
        <v>18305.04</v>
      </c>
      <c r="Y146" s="151">
        <f t="shared" ref="Y146" si="28">SUM(Y143:Y145)</f>
        <v>57200</v>
      </c>
    </row>
    <row r="147" spans="1:34" ht="13.5" customHeight="1" thickTop="1" x14ac:dyDescent="0.2">
      <c r="A147" s="6"/>
      <c r="B147" s="51"/>
      <c r="C147" s="12"/>
      <c r="D147" s="12"/>
      <c r="E147" s="12"/>
      <c r="F147" s="12"/>
      <c r="G147" s="12"/>
      <c r="H147" s="12"/>
      <c r="I147" s="12"/>
      <c r="J147" s="12"/>
      <c r="K147" s="13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09"/>
      <c r="X147" s="12"/>
      <c r="Y147" s="109"/>
    </row>
    <row r="148" spans="1:34" ht="13.5" customHeight="1" x14ac:dyDescent="0.2">
      <c r="A148" s="15" t="s">
        <v>123</v>
      </c>
      <c r="B148" s="6"/>
      <c r="C148" s="12"/>
      <c r="D148" s="12"/>
      <c r="E148" s="12"/>
      <c r="F148" s="12"/>
      <c r="G148" s="12"/>
      <c r="H148" s="12"/>
      <c r="I148" s="12"/>
      <c r="J148" s="12"/>
      <c r="K148" s="13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09"/>
      <c r="X148" s="12"/>
      <c r="Y148" s="109"/>
    </row>
    <row r="149" spans="1:34" ht="9" customHeight="1" x14ac:dyDescent="0.2">
      <c r="A149" s="38"/>
      <c r="B149" s="39"/>
      <c r="C149" s="12"/>
      <c r="D149" s="12"/>
      <c r="E149" s="12"/>
      <c r="F149" s="12"/>
      <c r="G149" s="12"/>
      <c r="H149" s="12"/>
      <c r="I149" s="12"/>
      <c r="J149" s="12"/>
      <c r="K149" s="13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09"/>
      <c r="X149" s="12"/>
      <c r="Y149" s="109"/>
    </row>
    <row r="150" spans="1:34" ht="27" customHeight="1" x14ac:dyDescent="0.2">
      <c r="A150" s="6"/>
      <c r="B150" s="6" t="s">
        <v>124</v>
      </c>
      <c r="C150" s="18">
        <v>232000</v>
      </c>
      <c r="D150" s="18">
        <v>213413.05</v>
      </c>
      <c r="E150" s="18">
        <v>210300</v>
      </c>
      <c r="F150" s="18">
        <v>208560.01</v>
      </c>
      <c r="G150" s="18">
        <v>216600</v>
      </c>
      <c r="H150" s="18">
        <v>214068.2</v>
      </c>
      <c r="I150" s="18">
        <v>235870</v>
      </c>
      <c r="J150" s="18">
        <v>236576.17</v>
      </c>
      <c r="K150" s="19">
        <v>241134.06</v>
      </c>
      <c r="L150" s="18">
        <v>240714.12</v>
      </c>
      <c r="M150" s="20">
        <v>241134</v>
      </c>
      <c r="N150" s="18">
        <v>204560.06</v>
      </c>
      <c r="O150" s="20">
        <v>212003</v>
      </c>
      <c r="P150" s="18">
        <v>181223.12</v>
      </c>
      <c r="Q150" s="20">
        <v>197300</v>
      </c>
      <c r="R150" s="18">
        <v>164529.04</v>
      </c>
      <c r="S150" s="20">
        <v>173019</v>
      </c>
      <c r="T150" s="18">
        <v>168979.8</v>
      </c>
      <c r="U150" s="20">
        <v>178209.98</v>
      </c>
      <c r="V150" s="18">
        <v>178001.1</v>
      </c>
      <c r="W150" s="117">
        <v>185000</v>
      </c>
      <c r="X150" s="18">
        <v>113636.6</v>
      </c>
      <c r="Y150" s="143">
        <v>189041.89</v>
      </c>
      <c r="AH150" s="107"/>
    </row>
    <row r="151" spans="1:34" ht="13.5" customHeight="1" x14ac:dyDescent="0.2">
      <c r="A151" s="6"/>
      <c r="B151" s="6" t="s">
        <v>125</v>
      </c>
      <c r="C151" s="18">
        <v>1000</v>
      </c>
      <c r="D151" s="18">
        <v>395.15</v>
      </c>
      <c r="E151" s="18">
        <v>500</v>
      </c>
      <c r="F151" s="18">
        <v>655.76</v>
      </c>
      <c r="G151" s="18">
        <v>500</v>
      </c>
      <c r="H151" s="18">
        <v>605.79999999999995</v>
      </c>
      <c r="I151" s="18">
        <v>500</v>
      </c>
      <c r="J151" s="18">
        <v>1796.32</v>
      </c>
      <c r="K151" s="19">
        <v>1000</v>
      </c>
      <c r="L151" s="18">
        <v>0</v>
      </c>
      <c r="M151" s="20">
        <v>0</v>
      </c>
      <c r="N151" s="18">
        <v>0</v>
      </c>
      <c r="O151" s="20">
        <v>0</v>
      </c>
      <c r="P151" s="18"/>
      <c r="Q151" s="20">
        <v>0</v>
      </c>
      <c r="R151" s="18">
        <v>0</v>
      </c>
      <c r="S151" s="20">
        <v>0</v>
      </c>
      <c r="T151" s="18">
        <v>0</v>
      </c>
      <c r="U151" s="20">
        <v>0</v>
      </c>
      <c r="V151" s="18">
        <v>0</v>
      </c>
      <c r="W151" s="117">
        <v>0</v>
      </c>
      <c r="X151" s="18">
        <v>0</v>
      </c>
      <c r="Y151" s="143">
        <v>0</v>
      </c>
    </row>
    <row r="152" spans="1:34" ht="13.5" customHeight="1" x14ac:dyDescent="0.2">
      <c r="A152" s="6"/>
      <c r="B152" s="6" t="s">
        <v>126</v>
      </c>
      <c r="C152" s="18"/>
      <c r="D152" s="18"/>
      <c r="E152" s="18"/>
      <c r="F152" s="18"/>
      <c r="G152" s="18"/>
      <c r="H152" s="18"/>
      <c r="I152" s="18"/>
      <c r="J152" s="18"/>
      <c r="K152" s="22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10"/>
      <c r="X152" s="18"/>
      <c r="Y152" s="110"/>
    </row>
    <row r="153" spans="1:34" ht="13.5" customHeight="1" x14ac:dyDescent="0.2">
      <c r="A153" s="6"/>
      <c r="B153" s="40" t="s">
        <v>127</v>
      </c>
      <c r="C153" s="18">
        <v>18130</v>
      </c>
      <c r="D153" s="18">
        <v>16356.17</v>
      </c>
      <c r="E153" s="18">
        <v>16400</v>
      </c>
      <c r="F153" s="18">
        <v>16061.84</v>
      </c>
      <c r="G153" s="18">
        <v>16600</v>
      </c>
      <c r="H153" s="18">
        <v>16422.57</v>
      </c>
      <c r="I153" s="18">
        <v>18045</v>
      </c>
      <c r="J153" s="18">
        <v>18101.060000000001</v>
      </c>
      <c r="K153" s="19">
        <v>18446.75</v>
      </c>
      <c r="L153" s="18">
        <v>18091.14</v>
      </c>
      <c r="M153" s="20">
        <v>18447</v>
      </c>
      <c r="N153" s="18">
        <v>15586.37</v>
      </c>
      <c r="O153" s="20">
        <v>13145</v>
      </c>
      <c r="P153" s="18">
        <v>13962.16</v>
      </c>
      <c r="Q153" s="20">
        <v>12232.6</v>
      </c>
      <c r="R153" s="18">
        <v>12820.54</v>
      </c>
      <c r="S153" s="20">
        <v>13236</v>
      </c>
      <c r="T153" s="18">
        <v>12926.96</v>
      </c>
      <c r="U153" s="20">
        <v>13633.07</v>
      </c>
      <c r="V153" s="18">
        <v>13622.38</v>
      </c>
      <c r="W153" s="117">
        <v>14152.5</v>
      </c>
      <c r="X153" s="18">
        <v>8693.2000000000007</v>
      </c>
      <c r="Y153" s="143">
        <v>14461.71</v>
      </c>
    </row>
    <row r="154" spans="1:34" ht="13.5" customHeight="1" x14ac:dyDescent="0.2">
      <c r="A154" s="6"/>
      <c r="B154" s="40" t="s">
        <v>128</v>
      </c>
      <c r="C154" s="18">
        <v>630</v>
      </c>
      <c r="D154" s="18">
        <v>252</v>
      </c>
      <c r="E154" s="18">
        <v>168</v>
      </c>
      <c r="F154" s="18">
        <v>168</v>
      </c>
      <c r="G154" s="18">
        <v>168</v>
      </c>
      <c r="H154" s="18">
        <v>271.14999999999998</v>
      </c>
      <c r="I154" s="18">
        <v>168</v>
      </c>
      <c r="J154" s="18">
        <v>238.38</v>
      </c>
      <c r="K154" s="19">
        <v>168</v>
      </c>
      <c r="L154" s="18">
        <v>168</v>
      </c>
      <c r="M154" s="20">
        <v>168</v>
      </c>
      <c r="N154" s="18">
        <v>126</v>
      </c>
      <c r="O154" s="20">
        <v>126</v>
      </c>
      <c r="P154" s="18">
        <v>252</v>
      </c>
      <c r="Q154" s="20">
        <v>126</v>
      </c>
      <c r="R154" s="18">
        <v>252</v>
      </c>
      <c r="S154" s="20">
        <v>84</v>
      </c>
      <c r="T154" s="18">
        <v>210</v>
      </c>
      <c r="U154" s="20">
        <v>210</v>
      </c>
      <c r="V154" s="18">
        <v>84</v>
      </c>
      <c r="W154" s="117">
        <v>294</v>
      </c>
      <c r="X154" s="18">
        <v>84</v>
      </c>
      <c r="Y154" s="143">
        <v>84</v>
      </c>
    </row>
    <row r="155" spans="1:34" ht="13.5" customHeight="1" x14ac:dyDescent="0.2">
      <c r="A155" s="6"/>
      <c r="B155" s="40" t="s">
        <v>129</v>
      </c>
      <c r="C155" s="18">
        <v>300</v>
      </c>
      <c r="D155" s="18">
        <v>285</v>
      </c>
      <c r="E155" s="18">
        <v>300</v>
      </c>
      <c r="F155" s="18">
        <v>175.75</v>
      </c>
      <c r="G155" s="18">
        <v>300</v>
      </c>
      <c r="H155" s="18">
        <v>0</v>
      </c>
      <c r="I155" s="18">
        <v>300</v>
      </c>
      <c r="J155" s="18">
        <v>1264.73</v>
      </c>
      <c r="K155" s="19">
        <v>300</v>
      </c>
      <c r="L155" s="18">
        <v>777.48</v>
      </c>
      <c r="M155" s="20">
        <v>800</v>
      </c>
      <c r="N155" s="18">
        <v>1084.21</v>
      </c>
      <c r="O155" s="20">
        <v>1085</v>
      </c>
      <c r="P155" s="18">
        <v>1062.3699999999999</v>
      </c>
      <c r="Q155" s="20">
        <v>1085</v>
      </c>
      <c r="R155" s="18">
        <v>923.9</v>
      </c>
      <c r="S155" s="20">
        <v>1085</v>
      </c>
      <c r="T155" s="18">
        <v>640.51</v>
      </c>
      <c r="U155" s="20">
        <v>1085</v>
      </c>
      <c r="V155" s="18">
        <v>0</v>
      </c>
      <c r="W155" s="117">
        <v>1085</v>
      </c>
      <c r="X155" s="18">
        <v>523.08000000000004</v>
      </c>
      <c r="Y155" s="143">
        <v>1085</v>
      </c>
    </row>
    <row r="156" spans="1:34" ht="13.5" customHeight="1" x14ac:dyDescent="0.2">
      <c r="A156" s="6"/>
      <c r="B156" s="40" t="s">
        <v>130</v>
      </c>
      <c r="C156" s="18">
        <v>1350</v>
      </c>
      <c r="D156" s="18">
        <v>1091.3900000000001</v>
      </c>
      <c r="E156" s="18">
        <v>880</v>
      </c>
      <c r="F156" s="18">
        <v>566.79999999999995</v>
      </c>
      <c r="G156" s="18">
        <v>550</v>
      </c>
      <c r="H156" s="18">
        <v>599.55999999999995</v>
      </c>
      <c r="I156" s="18">
        <v>575</v>
      </c>
      <c r="J156" s="18">
        <v>370.38</v>
      </c>
      <c r="K156" s="19">
        <v>575</v>
      </c>
      <c r="L156" s="18">
        <v>2180.8000000000002</v>
      </c>
      <c r="M156" s="20">
        <v>2200</v>
      </c>
      <c r="N156" s="18">
        <v>2265.6</v>
      </c>
      <c r="O156" s="20">
        <v>2277</v>
      </c>
      <c r="P156" s="18">
        <v>2186.9699999999998</v>
      </c>
      <c r="Q156" s="20">
        <v>1706.64</v>
      </c>
      <c r="R156" s="18">
        <v>1667.35</v>
      </c>
      <c r="S156" s="20">
        <v>1075</v>
      </c>
      <c r="T156" s="18">
        <v>750</v>
      </c>
      <c r="U156" s="20">
        <v>768</v>
      </c>
      <c r="V156" s="18">
        <v>537.6</v>
      </c>
      <c r="W156" s="117">
        <v>526.5</v>
      </c>
      <c r="X156" s="18">
        <v>598.4</v>
      </c>
      <c r="Y156" s="143">
        <v>598</v>
      </c>
    </row>
    <row r="157" spans="1:34" ht="13.5" customHeight="1" x14ac:dyDescent="0.2">
      <c r="A157" s="6"/>
      <c r="B157" s="40" t="s">
        <v>131</v>
      </c>
      <c r="C157" s="18">
        <v>1600</v>
      </c>
      <c r="D157" s="18">
        <v>1425.44</v>
      </c>
      <c r="E157" s="18">
        <v>1600</v>
      </c>
      <c r="F157" s="18">
        <v>1542.25</v>
      </c>
      <c r="G157" s="18">
        <v>1600</v>
      </c>
      <c r="H157" s="18">
        <v>1419.29</v>
      </c>
      <c r="I157" s="18">
        <v>1750</v>
      </c>
      <c r="J157" s="18">
        <v>1175.68</v>
      </c>
      <c r="K157" s="19">
        <v>1750</v>
      </c>
      <c r="L157" s="18">
        <v>891.23</v>
      </c>
      <c r="M157" s="20">
        <v>1750</v>
      </c>
      <c r="N157" s="18">
        <v>795.18</v>
      </c>
      <c r="O157" s="20">
        <v>1700</v>
      </c>
      <c r="P157" s="18">
        <v>1142.43</v>
      </c>
      <c r="Q157" s="20">
        <v>800</v>
      </c>
      <c r="R157" s="18">
        <v>407.06</v>
      </c>
      <c r="S157" s="20">
        <v>1300</v>
      </c>
      <c r="T157" s="18">
        <v>1388.06</v>
      </c>
      <c r="U157" s="20">
        <v>1100</v>
      </c>
      <c r="V157" s="18">
        <v>655.93</v>
      </c>
      <c r="W157" s="117">
        <v>1300</v>
      </c>
      <c r="X157" s="18">
        <v>430.08</v>
      </c>
      <c r="Y157" s="143">
        <v>900</v>
      </c>
    </row>
    <row r="158" spans="1:34" ht="13.5" customHeight="1" x14ac:dyDescent="0.2">
      <c r="A158" s="6"/>
      <c r="B158" s="6" t="s">
        <v>132</v>
      </c>
      <c r="C158" s="18">
        <v>42000</v>
      </c>
      <c r="D158" s="18">
        <v>34258.58</v>
      </c>
      <c r="E158" s="18">
        <v>42000</v>
      </c>
      <c r="F158" s="18">
        <v>33910.800000000003</v>
      </c>
      <c r="G158" s="18">
        <v>42000</v>
      </c>
      <c r="H158" s="18">
        <v>34854.65</v>
      </c>
      <c r="I158" s="18">
        <v>40000</v>
      </c>
      <c r="J158" s="18">
        <v>21200.04</v>
      </c>
      <c r="K158" s="19">
        <v>36000</v>
      </c>
      <c r="L158" s="18">
        <v>39805.879999999997</v>
      </c>
      <c r="M158" s="20">
        <v>36000</v>
      </c>
      <c r="N158" s="18">
        <v>31097.5</v>
      </c>
      <c r="O158" s="20">
        <v>30000</v>
      </c>
      <c r="P158" s="18">
        <v>29982.2</v>
      </c>
      <c r="Q158" s="20">
        <v>20000</v>
      </c>
      <c r="R158" s="18">
        <v>26680.7</v>
      </c>
      <c r="S158" s="20">
        <v>33500</v>
      </c>
      <c r="T158" s="18">
        <v>39803.269999999997</v>
      </c>
      <c r="U158" s="20">
        <v>42368.1</v>
      </c>
      <c r="V158" s="18">
        <v>57805.14</v>
      </c>
      <c r="W158" s="117">
        <v>42368</v>
      </c>
      <c r="X158" s="18">
        <v>40838.58</v>
      </c>
      <c r="Y158" s="143">
        <v>57550</v>
      </c>
    </row>
    <row r="159" spans="1:34" ht="13.5" customHeight="1" x14ac:dyDescent="0.2">
      <c r="A159" s="6"/>
      <c r="B159" s="6" t="s">
        <v>133</v>
      </c>
      <c r="C159" s="18">
        <v>9480</v>
      </c>
      <c r="D159" s="18">
        <v>7156.17</v>
      </c>
      <c r="E159" s="18">
        <v>6400</v>
      </c>
      <c r="F159" s="18">
        <v>6132.42</v>
      </c>
      <c r="G159" s="18">
        <v>8664</v>
      </c>
      <c r="H159" s="18">
        <v>7158.01</v>
      </c>
      <c r="I159" s="18">
        <v>6000</v>
      </c>
      <c r="J159" s="18">
        <v>6167.07</v>
      </c>
      <c r="K159" s="19">
        <v>6400</v>
      </c>
      <c r="L159" s="18">
        <v>6351.67</v>
      </c>
      <c r="M159" s="20">
        <v>9650</v>
      </c>
      <c r="N159" s="18">
        <v>6477.71</v>
      </c>
      <c r="O159" s="20">
        <v>8480</v>
      </c>
      <c r="P159" s="18">
        <v>5000.82</v>
      </c>
      <c r="Q159" s="20">
        <v>4073.44</v>
      </c>
      <c r="R159" s="18">
        <v>2676.8</v>
      </c>
      <c r="S159" s="20">
        <v>6921</v>
      </c>
      <c r="T159" s="18">
        <v>6682.23</v>
      </c>
      <c r="U159" s="20">
        <v>7128.4</v>
      </c>
      <c r="V159" s="18">
        <v>7122.83</v>
      </c>
      <c r="W159" s="117">
        <v>7400</v>
      </c>
      <c r="X159" s="18">
        <v>4545.41</v>
      </c>
      <c r="Y159" s="143">
        <v>7561.68</v>
      </c>
    </row>
    <row r="160" spans="1:34" ht="13.5" customHeight="1" x14ac:dyDescent="0.2">
      <c r="A160" s="6"/>
      <c r="B160" s="6" t="s">
        <v>134</v>
      </c>
      <c r="C160" s="18">
        <v>3500</v>
      </c>
      <c r="D160" s="18">
        <v>2951.5</v>
      </c>
      <c r="E160" s="18">
        <v>3500</v>
      </c>
      <c r="F160" s="18">
        <v>1625</v>
      </c>
      <c r="G160" s="18">
        <v>3500</v>
      </c>
      <c r="H160" s="18">
        <v>805.7</v>
      </c>
      <c r="I160" s="18">
        <v>3500</v>
      </c>
      <c r="J160" s="18">
        <v>600</v>
      </c>
      <c r="K160" s="19">
        <v>1500</v>
      </c>
      <c r="L160" s="18">
        <v>473</v>
      </c>
      <c r="M160" s="20">
        <v>1500</v>
      </c>
      <c r="N160" s="18">
        <v>90</v>
      </c>
      <c r="O160" s="20">
        <v>1500</v>
      </c>
      <c r="P160" s="18">
        <v>750</v>
      </c>
      <c r="Q160" s="20">
        <v>1500</v>
      </c>
      <c r="R160" s="18">
        <v>80</v>
      </c>
      <c r="S160" s="20">
        <v>1500</v>
      </c>
      <c r="T160" s="18">
        <v>0</v>
      </c>
      <c r="U160" s="20">
        <v>200</v>
      </c>
      <c r="V160" s="18">
        <v>0</v>
      </c>
      <c r="W160" s="117">
        <v>200</v>
      </c>
      <c r="X160" s="18">
        <v>0</v>
      </c>
      <c r="Y160" s="143">
        <v>0</v>
      </c>
    </row>
    <row r="161" spans="1:25" ht="13.5" customHeight="1" x14ac:dyDescent="0.2">
      <c r="A161" s="6"/>
      <c r="B161" s="6" t="s">
        <v>135</v>
      </c>
      <c r="C161" s="18"/>
      <c r="D161" s="18"/>
      <c r="E161" s="18"/>
      <c r="F161" s="18"/>
      <c r="G161" s="18"/>
      <c r="H161" s="18"/>
      <c r="I161" s="18"/>
      <c r="J161" s="18"/>
      <c r="K161" s="22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10"/>
      <c r="X161" s="18"/>
      <c r="Y161" s="110"/>
    </row>
    <row r="162" spans="1:25" ht="13.5" customHeight="1" x14ac:dyDescent="0.2">
      <c r="A162" s="6"/>
      <c r="B162" s="40" t="s">
        <v>136</v>
      </c>
      <c r="C162" s="18">
        <v>6000</v>
      </c>
      <c r="D162" s="18">
        <v>2757.07</v>
      </c>
      <c r="E162" s="18">
        <v>6000</v>
      </c>
      <c r="F162" s="18">
        <v>3040.02</v>
      </c>
      <c r="G162" s="18">
        <v>4500</v>
      </c>
      <c r="H162" s="18">
        <v>4558.99</v>
      </c>
      <c r="I162" s="18">
        <v>5727</v>
      </c>
      <c r="J162" s="18">
        <v>3630.73</v>
      </c>
      <c r="K162" s="19">
        <v>4854.4399999999996</v>
      </c>
      <c r="L162" s="18">
        <v>2586.06</v>
      </c>
      <c r="M162" s="20">
        <v>0</v>
      </c>
      <c r="N162" s="18">
        <v>5.25</v>
      </c>
      <c r="O162" s="20">
        <v>646</v>
      </c>
      <c r="P162" s="71">
        <v>1086.67</v>
      </c>
      <c r="Q162" s="20">
        <v>2300</v>
      </c>
      <c r="R162" s="18">
        <v>850.62</v>
      </c>
      <c r="S162" s="20">
        <v>3000</v>
      </c>
      <c r="T162" s="18">
        <v>2439.15</v>
      </c>
      <c r="U162" s="20">
        <v>3000</v>
      </c>
      <c r="V162" s="18">
        <v>2664.94</v>
      </c>
      <c r="W162" s="117">
        <v>2400</v>
      </c>
      <c r="X162" s="18">
        <v>1555.52</v>
      </c>
      <c r="Y162" s="143">
        <v>2400</v>
      </c>
    </row>
    <row r="163" spans="1:25" ht="13.5" customHeight="1" x14ac:dyDescent="0.2">
      <c r="A163" s="6"/>
      <c r="B163" s="40" t="s">
        <v>137</v>
      </c>
      <c r="C163" s="18">
        <v>3500</v>
      </c>
      <c r="D163" s="18">
        <v>2564.8200000000002</v>
      </c>
      <c r="E163" s="18">
        <v>2500</v>
      </c>
      <c r="F163" s="18">
        <v>2335.9</v>
      </c>
      <c r="G163" s="18">
        <v>2750</v>
      </c>
      <c r="H163" s="18">
        <v>3448.23</v>
      </c>
      <c r="I163" s="18">
        <v>2500</v>
      </c>
      <c r="J163" s="18">
        <v>2545.37</v>
      </c>
      <c r="K163" s="19">
        <v>3000</v>
      </c>
      <c r="L163" s="18">
        <v>0</v>
      </c>
      <c r="M163" s="20">
        <v>0</v>
      </c>
      <c r="N163" s="18">
        <v>0</v>
      </c>
      <c r="O163" s="20">
        <v>250</v>
      </c>
      <c r="P163" s="71">
        <v>1505.42</v>
      </c>
      <c r="Q163" s="20">
        <v>2000</v>
      </c>
      <c r="R163" s="18">
        <v>1671.53</v>
      </c>
      <c r="S163" s="20">
        <v>1500</v>
      </c>
      <c r="T163" s="18">
        <v>545.44000000000005</v>
      </c>
      <c r="U163" s="20">
        <v>0</v>
      </c>
      <c r="V163" s="18">
        <v>774.04</v>
      </c>
      <c r="W163" s="117">
        <v>1000</v>
      </c>
      <c r="X163" s="18">
        <v>0</v>
      </c>
      <c r="Y163" s="143">
        <v>0</v>
      </c>
    </row>
    <row r="164" spans="1:25" ht="13.5" customHeight="1" x14ac:dyDescent="0.2">
      <c r="A164" s="6"/>
      <c r="B164" s="6" t="s">
        <v>138</v>
      </c>
      <c r="C164" s="18">
        <v>0</v>
      </c>
      <c r="D164" s="18">
        <v>1427.92</v>
      </c>
      <c r="E164" s="18">
        <v>3025</v>
      </c>
      <c r="F164" s="18">
        <v>1501.75</v>
      </c>
      <c r="G164" s="18">
        <v>2000</v>
      </c>
      <c r="H164" s="18">
        <v>1565.38</v>
      </c>
      <c r="I164" s="18">
        <v>1650</v>
      </c>
      <c r="J164" s="18">
        <v>1439.88</v>
      </c>
      <c r="K164" s="19">
        <v>1650</v>
      </c>
      <c r="L164" s="18">
        <v>1439.88</v>
      </c>
      <c r="M164" s="20">
        <v>1650</v>
      </c>
      <c r="N164" s="18">
        <v>1439.88</v>
      </c>
      <c r="O164" s="20">
        <v>1650</v>
      </c>
      <c r="P164" s="18">
        <v>1439.88</v>
      </c>
      <c r="Q164" s="20">
        <v>1500</v>
      </c>
      <c r="R164" s="18">
        <v>1032.92</v>
      </c>
      <c r="S164" s="20">
        <v>300</v>
      </c>
      <c r="T164" s="18"/>
      <c r="U164" s="20"/>
      <c r="V164" s="18"/>
      <c r="W164" s="117"/>
      <c r="X164" s="18"/>
      <c r="Y164" s="143"/>
    </row>
    <row r="165" spans="1:25" ht="13.5" customHeight="1" x14ac:dyDescent="0.2">
      <c r="A165" s="6"/>
      <c r="B165" s="6" t="s">
        <v>139</v>
      </c>
      <c r="C165" s="18">
        <v>40000</v>
      </c>
      <c r="D165" s="18">
        <v>19517.759999999998</v>
      </c>
      <c r="E165" s="18">
        <v>14638</v>
      </c>
      <c r="F165" s="18">
        <v>13310.03</v>
      </c>
      <c r="G165" s="18">
        <v>0</v>
      </c>
      <c r="H165" s="18">
        <v>316.25</v>
      </c>
      <c r="I165" s="18">
        <v>0</v>
      </c>
      <c r="J165" s="18">
        <v>0</v>
      </c>
      <c r="K165" s="19"/>
      <c r="L165" s="18">
        <v>7080</v>
      </c>
      <c r="M165" s="20"/>
      <c r="N165" s="18">
        <v>55920</v>
      </c>
      <c r="O165" s="20">
        <v>54600</v>
      </c>
      <c r="P165" s="18">
        <v>54600</v>
      </c>
      <c r="Q165" s="20">
        <v>54600</v>
      </c>
      <c r="R165" s="18">
        <v>55370</v>
      </c>
      <c r="S165" s="20">
        <v>59600</v>
      </c>
      <c r="T165" s="18">
        <v>60178.13</v>
      </c>
      <c r="U165" s="20">
        <v>59600</v>
      </c>
      <c r="V165" s="18">
        <v>60705.62</v>
      </c>
      <c r="W165" s="117">
        <v>66268.100000000006</v>
      </c>
      <c r="X165" s="18">
        <v>37275</v>
      </c>
      <c r="Y165" s="143">
        <v>67849.600000000006</v>
      </c>
    </row>
    <row r="166" spans="1:25" ht="13.5" customHeight="1" x14ac:dyDescent="0.2">
      <c r="A166" s="6"/>
      <c r="B166" s="6" t="s">
        <v>140</v>
      </c>
      <c r="C166" s="18">
        <v>2700</v>
      </c>
      <c r="D166" s="18">
        <v>8203.25</v>
      </c>
      <c r="E166" s="18">
        <v>2800</v>
      </c>
      <c r="F166" s="18">
        <v>2255.83</v>
      </c>
      <c r="G166" s="18">
        <v>2800</v>
      </c>
      <c r="H166" s="18">
        <v>665</v>
      </c>
      <c r="I166" s="18">
        <v>2800</v>
      </c>
      <c r="J166" s="18">
        <v>665</v>
      </c>
      <c r="K166" s="19">
        <v>750</v>
      </c>
      <c r="L166" s="18">
        <v>5391.01</v>
      </c>
      <c r="M166" s="20">
        <v>700</v>
      </c>
      <c r="N166" s="18">
        <v>5541.15</v>
      </c>
      <c r="O166" s="20">
        <v>700</v>
      </c>
      <c r="P166" s="71">
        <v>5694.19</v>
      </c>
      <c r="Q166" s="20">
        <v>5335</v>
      </c>
      <c r="R166" s="18">
        <v>5167.7299999999996</v>
      </c>
      <c r="S166" s="20">
        <v>690</v>
      </c>
      <c r="T166" s="18">
        <v>637.23</v>
      </c>
      <c r="U166" s="20">
        <v>690</v>
      </c>
      <c r="V166" s="18">
        <v>1087.3499999999999</v>
      </c>
      <c r="W166" s="117">
        <v>690</v>
      </c>
      <c r="X166" s="18">
        <v>367.24</v>
      </c>
      <c r="Y166" s="143">
        <v>690</v>
      </c>
    </row>
    <row r="167" spans="1:25" ht="13.5" customHeight="1" x14ac:dyDescent="0.2">
      <c r="A167" s="6"/>
      <c r="B167" s="6" t="s">
        <v>196</v>
      </c>
      <c r="C167" s="18">
        <v>800</v>
      </c>
      <c r="D167" s="18">
        <v>458.91</v>
      </c>
      <c r="E167" s="18">
        <v>500</v>
      </c>
      <c r="F167" s="18">
        <v>1994.31</v>
      </c>
      <c r="G167" s="18">
        <v>400</v>
      </c>
      <c r="H167" s="18">
        <v>775.41</v>
      </c>
      <c r="I167" s="18">
        <v>450</v>
      </c>
      <c r="J167" s="18">
        <v>709.38</v>
      </c>
      <c r="K167" s="19">
        <v>250</v>
      </c>
      <c r="L167" s="18">
        <v>298.16000000000003</v>
      </c>
      <c r="M167" s="20">
        <v>250</v>
      </c>
      <c r="N167" s="18">
        <v>349.16</v>
      </c>
      <c r="O167" s="20">
        <v>250</v>
      </c>
      <c r="P167" s="18">
        <v>233.16</v>
      </c>
      <c r="Q167" s="20">
        <v>300</v>
      </c>
      <c r="R167" s="18">
        <v>517.91999999999996</v>
      </c>
      <c r="S167" s="20">
        <v>350</v>
      </c>
      <c r="T167" s="18">
        <v>819.03</v>
      </c>
      <c r="U167" s="20">
        <v>350</v>
      </c>
      <c r="V167" s="18">
        <v>495.87</v>
      </c>
      <c r="W167" s="117">
        <v>250</v>
      </c>
      <c r="X167" s="18">
        <v>839.48</v>
      </c>
      <c r="Y167" s="143">
        <v>500</v>
      </c>
    </row>
    <row r="168" spans="1:25" ht="13.5" customHeight="1" x14ac:dyDescent="0.2">
      <c r="A168" s="6"/>
      <c r="B168" s="6" t="s">
        <v>141</v>
      </c>
      <c r="C168" s="18">
        <v>2500</v>
      </c>
      <c r="D168" s="18">
        <v>2543.17</v>
      </c>
      <c r="E168" s="18">
        <v>3250</v>
      </c>
      <c r="F168" s="18">
        <v>3370.5</v>
      </c>
      <c r="G168" s="18">
        <v>3250</v>
      </c>
      <c r="H168" s="18">
        <v>2325.56</v>
      </c>
      <c r="I168" s="18">
        <v>3250</v>
      </c>
      <c r="J168" s="18">
        <v>2864.34</v>
      </c>
      <c r="K168" s="19">
        <v>2500</v>
      </c>
      <c r="L168" s="18">
        <v>873.88</v>
      </c>
      <c r="M168" s="20">
        <v>2000</v>
      </c>
      <c r="N168" s="18">
        <v>1194.49</v>
      </c>
      <c r="O168" s="20">
        <v>2000</v>
      </c>
      <c r="P168" s="18">
        <v>1236.32</v>
      </c>
      <c r="Q168" s="20">
        <v>2000</v>
      </c>
      <c r="R168" s="18">
        <v>1440.63</v>
      </c>
      <c r="S168" s="20">
        <v>750</v>
      </c>
      <c r="T168" s="18">
        <v>440.19</v>
      </c>
      <c r="U168" s="20">
        <v>500</v>
      </c>
      <c r="V168" s="18">
        <v>523.74</v>
      </c>
      <c r="W168" s="117">
        <v>500</v>
      </c>
      <c r="X168" s="18">
        <v>92.78</v>
      </c>
      <c r="Y168" s="143">
        <v>500</v>
      </c>
    </row>
    <row r="169" spans="1:25" ht="13.5" customHeight="1" x14ac:dyDescent="0.2">
      <c r="A169" s="6"/>
      <c r="B169" s="6" t="s">
        <v>142</v>
      </c>
      <c r="C169" s="18">
        <v>0</v>
      </c>
      <c r="D169" s="18">
        <v>18.23</v>
      </c>
      <c r="E169" s="18">
        <v>300</v>
      </c>
      <c r="F169" s="18">
        <v>0</v>
      </c>
      <c r="G169" s="18">
        <v>300</v>
      </c>
      <c r="H169" s="18">
        <v>280.79000000000002</v>
      </c>
      <c r="I169" s="18">
        <v>300</v>
      </c>
      <c r="J169" s="18">
        <v>0</v>
      </c>
      <c r="K169" s="19">
        <v>300</v>
      </c>
      <c r="L169" s="18">
        <v>0</v>
      </c>
      <c r="M169" s="20"/>
      <c r="N169" s="18">
        <v>291.57</v>
      </c>
      <c r="O169" s="20">
        <v>0</v>
      </c>
      <c r="P169" s="18"/>
      <c r="Q169" s="20">
        <v>0</v>
      </c>
      <c r="R169" s="18"/>
      <c r="S169" s="20">
        <v>0</v>
      </c>
      <c r="T169" s="18"/>
      <c r="U169" s="20">
        <v>0</v>
      </c>
      <c r="V169" s="18"/>
      <c r="W169" s="117"/>
      <c r="X169" s="18"/>
      <c r="Y169" s="143"/>
    </row>
    <row r="170" spans="1:25" ht="12" customHeight="1" x14ac:dyDescent="0.2">
      <c r="A170" s="6"/>
      <c r="B170" s="6" t="s">
        <v>143</v>
      </c>
      <c r="C170" s="18">
        <v>2800</v>
      </c>
      <c r="D170" s="18">
        <f>3477.92+16.02</f>
        <v>3493.94</v>
      </c>
      <c r="E170" s="18">
        <v>3050</v>
      </c>
      <c r="F170" s="18">
        <v>2810.96</v>
      </c>
      <c r="G170" s="18">
        <v>3050</v>
      </c>
      <c r="H170" s="18">
        <v>3437.32</v>
      </c>
      <c r="I170" s="18">
        <v>3050</v>
      </c>
      <c r="J170" s="18">
        <v>3357</v>
      </c>
      <c r="K170" s="19">
        <v>3500</v>
      </c>
      <c r="L170" s="18">
        <v>3585.37</v>
      </c>
      <c r="M170" s="20">
        <v>4061</v>
      </c>
      <c r="N170" s="18">
        <v>3661.61</v>
      </c>
      <c r="O170" s="20">
        <v>4061</v>
      </c>
      <c r="P170" s="18">
        <v>3633.74</v>
      </c>
      <c r="Q170" s="20">
        <v>4061</v>
      </c>
      <c r="R170" s="18">
        <v>3638.71</v>
      </c>
      <c r="S170" s="20">
        <v>4061</v>
      </c>
      <c r="T170" s="18">
        <v>2714.47</v>
      </c>
      <c r="U170" s="20">
        <v>2400</v>
      </c>
      <c r="V170" s="18">
        <v>1254.06</v>
      </c>
      <c r="W170" s="117">
        <v>1500</v>
      </c>
      <c r="X170" s="18">
        <v>671.87</v>
      </c>
      <c r="Y170" s="143">
        <v>1500</v>
      </c>
    </row>
    <row r="171" spans="1:25" ht="13" hidden="1" customHeight="1" x14ac:dyDescent="0.2">
      <c r="A171" s="6"/>
      <c r="B171" s="6" t="s">
        <v>144</v>
      </c>
      <c r="C171" s="18"/>
      <c r="D171" s="18"/>
      <c r="E171" s="18"/>
      <c r="F171" s="18"/>
      <c r="G171" s="18"/>
      <c r="H171" s="18"/>
      <c r="I171" s="18"/>
      <c r="J171" s="18"/>
      <c r="K171" s="19">
        <v>750</v>
      </c>
      <c r="L171" s="18">
        <v>333.97</v>
      </c>
      <c r="M171" s="20">
        <v>250</v>
      </c>
      <c r="N171" s="18">
        <v>125.48</v>
      </c>
      <c r="O171" s="20">
        <v>200</v>
      </c>
      <c r="P171" s="18">
        <v>170.55</v>
      </c>
      <c r="Q171" s="20">
        <v>200</v>
      </c>
      <c r="R171" s="18"/>
      <c r="S171" s="20">
        <v>0</v>
      </c>
      <c r="T171" s="18"/>
      <c r="U171" s="20">
        <v>0</v>
      </c>
      <c r="V171" s="18"/>
      <c r="W171" s="117"/>
      <c r="X171" s="18"/>
      <c r="Y171" s="143"/>
    </row>
    <row r="172" spans="1:25" ht="13.5" customHeight="1" x14ac:dyDescent="0.2">
      <c r="A172" s="6"/>
      <c r="B172" s="6" t="s">
        <v>145</v>
      </c>
      <c r="C172" s="18">
        <v>8000</v>
      </c>
      <c r="D172" s="18">
        <v>9626.57</v>
      </c>
      <c r="E172" s="18">
        <v>7000</v>
      </c>
      <c r="F172" s="18">
        <v>7622.35</v>
      </c>
      <c r="G172" s="18">
        <v>7000</v>
      </c>
      <c r="H172" s="18">
        <v>9957.24</v>
      </c>
      <c r="I172" s="18">
        <v>7500</v>
      </c>
      <c r="J172" s="18">
        <v>8403.8700000000008</v>
      </c>
      <c r="K172" s="19">
        <v>7500</v>
      </c>
      <c r="L172" s="18">
        <v>6309.24</v>
      </c>
      <c r="M172" s="20">
        <v>7500</v>
      </c>
      <c r="N172" s="18">
        <v>6990.52</v>
      </c>
      <c r="O172" s="20">
        <v>7500</v>
      </c>
      <c r="P172" s="18">
        <v>7620.84</v>
      </c>
      <c r="Q172" s="20">
        <v>7500</v>
      </c>
      <c r="R172" s="18">
        <v>7809.48</v>
      </c>
      <c r="S172" s="20">
        <v>7500</v>
      </c>
      <c r="T172" s="18">
        <v>8233.56</v>
      </c>
      <c r="U172" s="20">
        <v>7500</v>
      </c>
      <c r="V172" s="18">
        <v>8829.17</v>
      </c>
      <c r="W172" s="117">
        <v>7500</v>
      </c>
      <c r="X172" s="18">
        <v>3820.63</v>
      </c>
      <c r="Y172" s="143">
        <v>7500</v>
      </c>
    </row>
    <row r="173" spans="1:25" ht="13.5" customHeight="1" x14ac:dyDescent="0.2">
      <c r="A173" s="6"/>
      <c r="B173" s="6" t="s">
        <v>146</v>
      </c>
      <c r="C173" s="18">
        <v>2000</v>
      </c>
      <c r="D173" s="18">
        <v>3595.32</v>
      </c>
      <c r="E173" s="18">
        <v>3000</v>
      </c>
      <c r="F173" s="18">
        <v>0</v>
      </c>
      <c r="G173" s="18">
        <v>3000</v>
      </c>
      <c r="H173" s="18">
        <v>2262.31</v>
      </c>
      <c r="I173" s="18">
        <v>3000</v>
      </c>
      <c r="J173" s="18">
        <v>0</v>
      </c>
      <c r="K173" s="19">
        <v>2500</v>
      </c>
      <c r="L173" s="18">
        <v>2399</v>
      </c>
      <c r="M173" s="20">
        <v>2500</v>
      </c>
      <c r="N173" s="18">
        <v>2041.2</v>
      </c>
      <c r="O173" s="20">
        <v>2500</v>
      </c>
      <c r="P173" s="71">
        <v>1535.76</v>
      </c>
      <c r="Q173" s="20">
        <v>2500</v>
      </c>
      <c r="R173" s="72"/>
      <c r="S173" s="20">
        <v>0</v>
      </c>
      <c r="T173" s="18">
        <v>0</v>
      </c>
      <c r="U173" s="20">
        <v>0</v>
      </c>
      <c r="V173" s="18"/>
      <c r="W173" s="117"/>
      <c r="X173" s="18"/>
      <c r="Y173" s="143"/>
    </row>
    <row r="174" spans="1:25" ht="13.5" customHeight="1" x14ac:dyDescent="0.2">
      <c r="A174" s="6"/>
      <c r="B174" s="6" t="s">
        <v>147</v>
      </c>
      <c r="C174" s="18">
        <v>1500</v>
      </c>
      <c r="D174" s="18">
        <v>2614</v>
      </c>
      <c r="E174" s="18">
        <v>1500</v>
      </c>
      <c r="F174" s="18">
        <v>1198.33</v>
      </c>
      <c r="G174" s="18">
        <v>2000</v>
      </c>
      <c r="H174" s="18">
        <v>2855</v>
      </c>
      <c r="I174" s="18">
        <v>2000</v>
      </c>
      <c r="J174" s="18">
        <v>1757.56</v>
      </c>
      <c r="K174" s="19">
        <v>2500</v>
      </c>
      <c r="L174" s="18">
        <v>2367.5300000000002</v>
      </c>
      <c r="M174" s="20">
        <v>4400</v>
      </c>
      <c r="N174" s="18">
        <v>4340.78</v>
      </c>
      <c r="O174" s="20">
        <v>4400</v>
      </c>
      <c r="P174" s="18">
        <v>5106.72</v>
      </c>
      <c r="Q174" s="20">
        <v>5000</v>
      </c>
      <c r="R174" s="18">
        <v>5372.83</v>
      </c>
      <c r="S174" s="20">
        <v>5500</v>
      </c>
      <c r="T174" s="18">
        <v>5427.55</v>
      </c>
      <c r="U174" s="20">
        <v>5500</v>
      </c>
      <c r="V174" s="18">
        <v>5716.36</v>
      </c>
      <c r="W174" s="117">
        <v>5500</v>
      </c>
      <c r="X174" s="18">
        <v>2986.48</v>
      </c>
      <c r="Y174" s="143">
        <v>5500</v>
      </c>
    </row>
    <row r="175" spans="1:25" ht="13.5" customHeight="1" x14ac:dyDescent="0.2">
      <c r="A175" s="6"/>
      <c r="B175" s="40" t="s">
        <v>148</v>
      </c>
      <c r="C175" s="18">
        <v>600</v>
      </c>
      <c r="D175" s="18">
        <v>2837.43</v>
      </c>
      <c r="E175" s="18">
        <v>600</v>
      </c>
      <c r="F175" s="18">
        <v>298.64</v>
      </c>
      <c r="G175" s="18">
        <v>600</v>
      </c>
      <c r="H175" s="18">
        <v>210</v>
      </c>
      <c r="I175" s="18">
        <v>450</v>
      </c>
      <c r="J175" s="18">
        <v>423</v>
      </c>
      <c r="K175" s="19">
        <v>450</v>
      </c>
      <c r="L175" s="18">
        <v>0</v>
      </c>
      <c r="M175" s="20"/>
      <c r="N175" s="18">
        <v>250</v>
      </c>
      <c r="O175" s="20"/>
      <c r="P175" s="18">
        <v>196.54</v>
      </c>
      <c r="Q175" s="20"/>
      <c r="R175" s="18">
        <v>-891.51</v>
      </c>
      <c r="S175" s="20"/>
      <c r="T175" s="18">
        <v>264.02</v>
      </c>
      <c r="U175" s="20">
        <v>250</v>
      </c>
      <c r="V175" s="18">
        <v>262.20999999999998</v>
      </c>
      <c r="W175" s="117">
        <v>250</v>
      </c>
      <c r="X175" s="18">
        <v>0</v>
      </c>
      <c r="Y175" s="143">
        <v>250</v>
      </c>
    </row>
    <row r="176" spans="1:25" ht="13.5" customHeight="1" x14ac:dyDescent="0.2">
      <c r="A176" s="6"/>
      <c r="B176" s="6" t="s">
        <v>149</v>
      </c>
      <c r="C176" s="18">
        <v>1000</v>
      </c>
      <c r="D176" s="18">
        <v>350</v>
      </c>
      <c r="E176" s="18">
        <v>1000</v>
      </c>
      <c r="F176" s="18">
        <v>700</v>
      </c>
      <c r="G176" s="18">
        <v>1000</v>
      </c>
      <c r="H176" s="18">
        <v>675</v>
      </c>
      <c r="I176" s="18">
        <v>750</v>
      </c>
      <c r="J176" s="18">
        <v>310</v>
      </c>
      <c r="K176" s="19">
        <v>750</v>
      </c>
      <c r="L176" s="18">
        <v>350</v>
      </c>
      <c r="M176" s="20">
        <v>250</v>
      </c>
      <c r="N176" s="18">
        <v>500</v>
      </c>
      <c r="O176" s="20">
        <v>500</v>
      </c>
      <c r="P176" s="18">
        <v>550</v>
      </c>
      <c r="Q176" s="20">
        <v>750</v>
      </c>
      <c r="R176" s="18">
        <v>700</v>
      </c>
      <c r="S176" s="20">
        <v>1000</v>
      </c>
      <c r="T176" s="18"/>
      <c r="U176" s="20">
        <v>1000</v>
      </c>
      <c r="V176" s="18"/>
      <c r="W176" s="117">
        <v>250</v>
      </c>
      <c r="X176" s="18"/>
      <c r="Y176" s="143">
        <v>250</v>
      </c>
    </row>
    <row r="177" spans="1:25" ht="13.5" customHeight="1" x14ac:dyDescent="0.2">
      <c r="A177" s="6"/>
      <c r="B177" s="6" t="s">
        <v>150</v>
      </c>
      <c r="C177" s="18">
        <v>2200</v>
      </c>
      <c r="D177" s="18">
        <v>2813.95</v>
      </c>
      <c r="E177" s="18">
        <v>1500</v>
      </c>
      <c r="F177" s="18">
        <v>4472.41</v>
      </c>
      <c r="G177" s="18">
        <v>2500</v>
      </c>
      <c r="H177" s="18">
        <v>2729.03</v>
      </c>
      <c r="I177" s="18">
        <v>4000</v>
      </c>
      <c r="J177" s="18">
        <v>4641</v>
      </c>
      <c r="K177" s="19">
        <v>3500</v>
      </c>
      <c r="L177" s="18">
        <v>2482.61</v>
      </c>
      <c r="M177" s="20">
        <v>3500</v>
      </c>
      <c r="N177" s="18">
        <v>3032.42</v>
      </c>
      <c r="O177" s="20">
        <v>3500</v>
      </c>
      <c r="P177" s="18">
        <v>2698.83</v>
      </c>
      <c r="Q177" s="20">
        <v>3500</v>
      </c>
      <c r="R177" s="18">
        <v>2923.78</v>
      </c>
      <c r="S177" s="20">
        <v>2750</v>
      </c>
      <c r="T177" s="18">
        <v>3622.49</v>
      </c>
      <c r="U177" s="20">
        <v>2750</v>
      </c>
      <c r="V177" s="18">
        <v>4332.66</v>
      </c>
      <c r="W177" s="117">
        <v>4000</v>
      </c>
      <c r="X177" s="18">
        <v>1647.26</v>
      </c>
      <c r="Y177" s="143">
        <v>4000</v>
      </c>
    </row>
    <row r="178" spans="1:25" ht="13.5" customHeight="1" x14ac:dyDescent="0.2">
      <c r="A178" s="6"/>
      <c r="B178" s="6" t="s">
        <v>151</v>
      </c>
      <c r="C178" s="18">
        <v>6500</v>
      </c>
      <c r="D178" s="18">
        <v>4967.88</v>
      </c>
      <c r="E178" s="18">
        <v>5000</v>
      </c>
      <c r="F178" s="18">
        <v>2748.96</v>
      </c>
      <c r="G178" s="18">
        <v>2150</v>
      </c>
      <c r="H178" s="18">
        <v>2965.8</v>
      </c>
      <c r="I178" s="18">
        <v>2175</v>
      </c>
      <c r="J178" s="18">
        <v>3299.5</v>
      </c>
      <c r="K178" s="19">
        <v>3000</v>
      </c>
      <c r="L178" s="18">
        <v>3279.66</v>
      </c>
      <c r="M178" s="20">
        <v>3000</v>
      </c>
      <c r="N178" s="18">
        <v>2413.98</v>
      </c>
      <c r="O178" s="20">
        <v>3000</v>
      </c>
      <c r="P178" s="18">
        <v>3297.01</v>
      </c>
      <c r="Q178" s="20">
        <v>3000</v>
      </c>
      <c r="R178" s="18">
        <v>1440.79</v>
      </c>
      <c r="S178" s="20">
        <v>0</v>
      </c>
      <c r="T178" s="18"/>
      <c r="U178" s="20">
        <v>0</v>
      </c>
      <c r="V178" s="18"/>
      <c r="W178" s="127"/>
      <c r="X178" s="18"/>
      <c r="Y178" s="147">
        <v>0</v>
      </c>
    </row>
    <row r="179" spans="1:25" ht="28" customHeight="1" x14ac:dyDescent="0.2">
      <c r="A179" s="6"/>
      <c r="B179" s="6" t="s">
        <v>152</v>
      </c>
      <c r="C179" s="73"/>
      <c r="D179" s="73"/>
      <c r="E179" s="73"/>
      <c r="F179" s="73"/>
      <c r="G179" s="73"/>
      <c r="H179" s="73"/>
      <c r="I179" s="73"/>
      <c r="J179" s="73"/>
      <c r="K179" s="74"/>
      <c r="L179" s="73"/>
      <c r="M179" s="75"/>
      <c r="N179" s="73"/>
      <c r="O179" s="75"/>
      <c r="P179" s="73"/>
      <c r="Q179" s="75"/>
      <c r="R179" s="73"/>
      <c r="S179" s="75">
        <v>120</v>
      </c>
      <c r="T179" s="73">
        <v>134.30000000000001</v>
      </c>
      <c r="U179" s="75">
        <v>200</v>
      </c>
      <c r="V179" s="73"/>
      <c r="W179" s="128">
        <v>200</v>
      </c>
      <c r="X179" s="114"/>
      <c r="Y179" s="156"/>
    </row>
    <row r="180" spans="1:25" ht="13.5" customHeight="1" x14ac:dyDescent="0.2">
      <c r="A180" s="6"/>
      <c r="B180" s="6" t="s">
        <v>153</v>
      </c>
      <c r="C180" s="73"/>
      <c r="D180" s="73"/>
      <c r="E180" s="73"/>
      <c r="F180" s="73"/>
      <c r="G180" s="73"/>
      <c r="H180" s="73"/>
      <c r="I180" s="73"/>
      <c r="J180" s="73"/>
      <c r="K180" s="74"/>
      <c r="L180" s="73"/>
      <c r="M180" s="75"/>
      <c r="N180" s="73"/>
      <c r="O180" s="75"/>
      <c r="P180" s="73"/>
      <c r="Q180" s="75"/>
      <c r="R180" s="73"/>
      <c r="S180" s="75">
        <v>1350</v>
      </c>
      <c r="T180" s="73">
        <v>899</v>
      </c>
      <c r="U180" s="75">
        <v>1044</v>
      </c>
      <c r="V180" s="73">
        <v>1079</v>
      </c>
      <c r="W180" s="128">
        <v>1044</v>
      </c>
      <c r="X180" s="114">
        <v>573.13</v>
      </c>
      <c r="Y180" s="156">
        <v>0</v>
      </c>
    </row>
    <row r="181" spans="1:25" ht="17" customHeight="1" thickBot="1" x14ac:dyDescent="0.25">
      <c r="A181" s="6"/>
      <c r="B181" s="51" t="s">
        <v>154</v>
      </c>
      <c r="C181" s="76">
        <f t="shared" ref="C181:R181" si="29">SUM(C150:C178)</f>
        <v>390090</v>
      </c>
      <c r="D181" s="76">
        <f t="shared" si="29"/>
        <v>345374.67</v>
      </c>
      <c r="E181" s="76">
        <f t="shared" si="29"/>
        <v>337711</v>
      </c>
      <c r="F181" s="76">
        <f t="shared" si="29"/>
        <v>317058.62000000011</v>
      </c>
      <c r="G181" s="76">
        <f t="shared" si="29"/>
        <v>327782</v>
      </c>
      <c r="H181" s="76">
        <f t="shared" si="29"/>
        <v>315232.24</v>
      </c>
      <c r="I181" s="76">
        <f t="shared" si="29"/>
        <v>346310</v>
      </c>
      <c r="J181" s="77">
        <f t="shared" si="29"/>
        <v>321536.46000000002</v>
      </c>
      <c r="K181" s="78">
        <f t="shared" si="29"/>
        <v>345028.25</v>
      </c>
      <c r="L181" s="77">
        <f t="shared" si="29"/>
        <v>348229.68999999994</v>
      </c>
      <c r="M181" s="77">
        <f t="shared" si="29"/>
        <v>341710</v>
      </c>
      <c r="N181" s="77">
        <f t="shared" si="29"/>
        <v>350180.11999999994</v>
      </c>
      <c r="O181" s="77">
        <f t="shared" si="29"/>
        <v>356073</v>
      </c>
      <c r="P181" s="77">
        <f t="shared" si="29"/>
        <v>326167.7</v>
      </c>
      <c r="Q181" s="77">
        <f t="shared" si="29"/>
        <v>333369.68000000005</v>
      </c>
      <c r="R181" s="77">
        <f t="shared" si="29"/>
        <v>297082.82</v>
      </c>
      <c r="S181" s="77">
        <f t="shared" ref="S181:U181" si="30">SUM(S150:S180)</f>
        <v>320191</v>
      </c>
      <c r="T181" s="77">
        <f t="shared" si="30"/>
        <v>317735.38999999996</v>
      </c>
      <c r="U181" s="77">
        <f t="shared" si="30"/>
        <v>329486.55000000005</v>
      </c>
      <c r="V181" s="77">
        <f>SUM(V150:V180)</f>
        <v>345553.99999999994</v>
      </c>
      <c r="W181" s="129">
        <f>SUM(W150:W180)</f>
        <v>343678.1</v>
      </c>
      <c r="X181" s="77">
        <f>SUM(X150:X180)</f>
        <v>219178.74000000002</v>
      </c>
      <c r="Y181" s="154">
        <f>SUM(Y150:Y180)</f>
        <v>362221.88</v>
      </c>
    </row>
    <row r="182" spans="1:25" ht="13.5" customHeight="1" thickTop="1" x14ac:dyDescent="0.2">
      <c r="A182" s="6"/>
      <c r="B182" s="51"/>
      <c r="C182" s="12"/>
      <c r="D182" s="12"/>
      <c r="E182" s="12"/>
      <c r="F182" s="12"/>
      <c r="G182" s="12"/>
      <c r="H182" s="12"/>
      <c r="I182" s="12"/>
      <c r="J182" s="12"/>
      <c r="K182" s="13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09"/>
      <c r="X182" s="12"/>
      <c r="Y182" s="109"/>
    </row>
    <row r="183" spans="1:25" ht="13.5" hidden="1" customHeight="1" x14ac:dyDescent="0.2">
      <c r="A183" s="37" t="s">
        <v>155</v>
      </c>
      <c r="B183" s="6"/>
      <c r="C183" s="12"/>
      <c r="D183" s="12"/>
      <c r="E183" s="12"/>
      <c r="F183" s="12"/>
      <c r="G183" s="12"/>
      <c r="H183" s="12"/>
      <c r="I183" s="12"/>
      <c r="J183" s="12"/>
      <c r="K183" s="13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09"/>
      <c r="X183" s="12"/>
      <c r="Y183" s="109"/>
    </row>
    <row r="184" spans="1:25" ht="9" hidden="1" customHeight="1" x14ac:dyDescent="0.2">
      <c r="A184" s="17"/>
      <c r="B184" s="39"/>
      <c r="C184" s="12"/>
      <c r="D184" s="12"/>
      <c r="E184" s="12"/>
      <c r="F184" s="12"/>
      <c r="G184" s="12"/>
      <c r="H184" s="12"/>
      <c r="I184" s="12"/>
      <c r="J184" s="12"/>
      <c r="K184" s="13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09"/>
      <c r="X184" s="12"/>
      <c r="Y184" s="109"/>
    </row>
    <row r="185" spans="1:25" ht="13.5" hidden="1" customHeight="1" x14ac:dyDescent="0.2">
      <c r="A185" s="6"/>
      <c r="B185" s="6" t="s">
        <v>156</v>
      </c>
      <c r="C185" s="18"/>
      <c r="D185" s="18">
        <v>723.35</v>
      </c>
      <c r="E185" s="18">
        <v>650</v>
      </c>
      <c r="F185" s="18">
        <v>733.65</v>
      </c>
      <c r="G185" s="18">
        <v>725</v>
      </c>
      <c r="H185" s="18">
        <v>741.06</v>
      </c>
      <c r="I185" s="18">
        <v>725</v>
      </c>
      <c r="J185" s="18">
        <v>771.07</v>
      </c>
      <c r="K185" s="19">
        <v>750</v>
      </c>
      <c r="L185" s="18">
        <v>791.27</v>
      </c>
      <c r="M185" s="20">
        <v>750</v>
      </c>
      <c r="N185" s="18">
        <v>674.23</v>
      </c>
      <c r="O185" s="20">
        <v>750</v>
      </c>
      <c r="P185" s="18">
        <v>612.62</v>
      </c>
      <c r="Q185" s="20">
        <v>750</v>
      </c>
      <c r="R185" s="18">
        <v>985.38</v>
      </c>
      <c r="S185" s="20">
        <v>0</v>
      </c>
      <c r="T185" s="79">
        <v>607.38</v>
      </c>
      <c r="U185" s="20">
        <v>0</v>
      </c>
      <c r="V185" s="79"/>
      <c r="W185" s="117">
        <v>0</v>
      </c>
      <c r="X185" s="79"/>
      <c r="Y185" s="110">
        <v>0</v>
      </c>
    </row>
    <row r="186" spans="1:25" ht="13.5" hidden="1" customHeight="1" x14ac:dyDescent="0.2">
      <c r="A186" s="6"/>
      <c r="B186" s="6" t="s">
        <v>157</v>
      </c>
      <c r="C186" s="18"/>
      <c r="D186" s="18">
        <v>1944</v>
      </c>
      <c r="E186" s="18">
        <v>6000</v>
      </c>
      <c r="F186" s="18">
        <v>4702.25</v>
      </c>
      <c r="G186" s="18">
        <v>6000</v>
      </c>
      <c r="H186" s="18">
        <v>6637.41</v>
      </c>
      <c r="I186" s="18">
        <v>6000</v>
      </c>
      <c r="J186" s="18">
        <v>6882</v>
      </c>
      <c r="K186" s="19">
        <v>6800</v>
      </c>
      <c r="L186" s="18">
        <v>2363.0100000000002</v>
      </c>
      <c r="M186" s="20">
        <v>7100</v>
      </c>
      <c r="N186" s="18">
        <v>2431.0700000000002</v>
      </c>
      <c r="O186" s="20">
        <v>7100</v>
      </c>
      <c r="P186" s="71">
        <v>2502.59</v>
      </c>
      <c r="Q186" s="20">
        <v>2667</v>
      </c>
      <c r="R186" s="18">
        <v>2453.84</v>
      </c>
      <c r="S186" s="20">
        <v>0</v>
      </c>
      <c r="T186" s="79">
        <v>-594.19000000000005</v>
      </c>
      <c r="U186" s="20">
        <v>0</v>
      </c>
      <c r="V186" s="79"/>
      <c r="W186" s="117">
        <v>0</v>
      </c>
      <c r="X186" s="79"/>
      <c r="Y186" s="110">
        <v>0</v>
      </c>
    </row>
    <row r="187" spans="1:25" ht="13.5" hidden="1" customHeight="1" x14ac:dyDescent="0.2">
      <c r="A187" s="6"/>
      <c r="B187" s="6" t="s">
        <v>158</v>
      </c>
      <c r="C187" s="18"/>
      <c r="D187" s="18">
        <v>5417.03</v>
      </c>
      <c r="E187" s="18">
        <v>8010</v>
      </c>
      <c r="F187" s="18">
        <v>8004.84</v>
      </c>
      <c r="G187" s="18">
        <v>8010</v>
      </c>
      <c r="H187" s="18">
        <v>8004.72</v>
      </c>
      <c r="I187" s="18">
        <v>8010</v>
      </c>
      <c r="J187" s="18">
        <v>2396.21</v>
      </c>
      <c r="K187" s="19">
        <v>8010</v>
      </c>
      <c r="L187" s="18">
        <v>765.26</v>
      </c>
      <c r="M187" s="20"/>
      <c r="N187" s="18"/>
      <c r="O187" s="20"/>
      <c r="P187" s="18"/>
      <c r="Q187" s="20"/>
      <c r="R187" s="18"/>
      <c r="S187" s="20"/>
      <c r="T187" s="79"/>
      <c r="U187" s="20"/>
      <c r="V187" s="79"/>
      <c r="W187" s="117"/>
      <c r="X187" s="79"/>
      <c r="Y187" s="110"/>
    </row>
    <row r="188" spans="1:25" ht="13.5" hidden="1" customHeight="1" x14ac:dyDescent="0.2">
      <c r="A188" s="6"/>
      <c r="B188" s="6" t="s">
        <v>159</v>
      </c>
      <c r="C188" s="18"/>
      <c r="D188" s="18">
        <v>791.16</v>
      </c>
      <c r="E188" s="18">
        <v>792</v>
      </c>
      <c r="F188" s="18">
        <v>917.97</v>
      </c>
      <c r="G188" s="18">
        <v>975</v>
      </c>
      <c r="H188" s="18">
        <v>1094.3399999999999</v>
      </c>
      <c r="I188" s="18">
        <v>1100</v>
      </c>
      <c r="J188" s="18">
        <v>1292.3</v>
      </c>
      <c r="K188" s="19">
        <v>1350</v>
      </c>
      <c r="L188" s="18">
        <v>1329.12</v>
      </c>
      <c r="M188" s="20">
        <v>1350</v>
      </c>
      <c r="N188" s="18">
        <v>1373.42</v>
      </c>
      <c r="O188" s="20">
        <v>1350</v>
      </c>
      <c r="P188" s="18">
        <v>1545.09</v>
      </c>
      <c r="Q188" s="20">
        <v>1375</v>
      </c>
      <c r="R188" s="18">
        <v>1529.76</v>
      </c>
      <c r="S188" s="20">
        <v>0</v>
      </c>
      <c r="T188" s="79"/>
      <c r="U188" s="20">
        <v>0</v>
      </c>
      <c r="V188" s="79"/>
      <c r="W188" s="117">
        <v>0</v>
      </c>
      <c r="X188" s="79"/>
      <c r="Y188" s="110">
        <v>0</v>
      </c>
    </row>
    <row r="189" spans="1:25" ht="13.5" hidden="1" customHeight="1" x14ac:dyDescent="0.2">
      <c r="A189" s="6"/>
      <c r="B189" s="6" t="s">
        <v>160</v>
      </c>
      <c r="C189" s="18"/>
      <c r="D189" s="18">
        <v>4325.7</v>
      </c>
      <c r="E189" s="18">
        <v>5400</v>
      </c>
      <c r="F189" s="18">
        <v>6307.49</v>
      </c>
      <c r="G189" s="18">
        <v>6000</v>
      </c>
      <c r="H189" s="18">
        <v>6015.68</v>
      </c>
      <c r="I189" s="18">
        <v>6500</v>
      </c>
      <c r="J189" s="18">
        <v>5928.5</v>
      </c>
      <c r="K189" s="19">
        <v>6500</v>
      </c>
      <c r="L189" s="18">
        <v>5663.32</v>
      </c>
      <c r="M189" s="20">
        <v>6500</v>
      </c>
      <c r="N189" s="18">
        <v>5777.5</v>
      </c>
      <c r="O189" s="20">
        <v>6500</v>
      </c>
      <c r="P189" s="18">
        <v>8169.88</v>
      </c>
      <c r="Q189" s="20">
        <v>8500</v>
      </c>
      <c r="R189" s="18">
        <v>5013.16</v>
      </c>
      <c r="S189" s="20">
        <v>0</v>
      </c>
      <c r="T189" s="79">
        <v>87.86</v>
      </c>
      <c r="U189" s="20">
        <v>0</v>
      </c>
      <c r="V189" s="79"/>
      <c r="W189" s="117">
        <v>0</v>
      </c>
      <c r="X189" s="79"/>
      <c r="Y189" s="110">
        <v>0</v>
      </c>
    </row>
    <row r="190" spans="1:25" ht="13.5" hidden="1" customHeight="1" x14ac:dyDescent="0.2">
      <c r="A190" s="6"/>
      <c r="B190" s="6" t="s">
        <v>161</v>
      </c>
      <c r="C190" s="18"/>
      <c r="D190" s="18">
        <v>8800.11</v>
      </c>
      <c r="E190" s="18">
        <v>11723</v>
      </c>
      <c r="F190" s="18">
        <v>17251.939999999999</v>
      </c>
      <c r="G190" s="18">
        <v>12000</v>
      </c>
      <c r="H190" s="18">
        <v>17532.13</v>
      </c>
      <c r="I190" s="18">
        <v>12000</v>
      </c>
      <c r="J190" s="18">
        <v>13457.56</v>
      </c>
      <c r="K190" s="19">
        <v>15000</v>
      </c>
      <c r="L190" s="18">
        <v>9636.4599999999991</v>
      </c>
      <c r="M190" s="20">
        <v>12000</v>
      </c>
      <c r="N190" s="18">
        <v>14780.34</v>
      </c>
      <c r="O190" s="20">
        <v>12000</v>
      </c>
      <c r="P190" s="18">
        <v>23431.24</v>
      </c>
      <c r="Q190" s="20">
        <v>15000</v>
      </c>
      <c r="R190" s="18">
        <v>20812.439999999999</v>
      </c>
      <c r="S190" s="20">
        <v>0</v>
      </c>
      <c r="T190" s="79">
        <v>109</v>
      </c>
      <c r="U190" s="20">
        <v>0</v>
      </c>
      <c r="V190" s="79"/>
      <c r="W190" s="117">
        <v>0</v>
      </c>
      <c r="X190" s="79"/>
      <c r="Y190" s="110">
        <v>0</v>
      </c>
    </row>
    <row r="191" spans="1:25" ht="13.5" hidden="1" customHeight="1" x14ac:dyDescent="0.2">
      <c r="A191" s="6"/>
      <c r="B191" s="6" t="s">
        <v>162</v>
      </c>
      <c r="C191" s="18"/>
      <c r="D191" s="18">
        <v>14781.03</v>
      </c>
      <c r="E191" s="18">
        <v>7100</v>
      </c>
      <c r="F191" s="18">
        <v>14917.14</v>
      </c>
      <c r="G191" s="18">
        <v>15000</v>
      </c>
      <c r="H191" s="18">
        <v>11248.78</v>
      </c>
      <c r="I191" s="18">
        <v>15000</v>
      </c>
      <c r="J191" s="18">
        <v>11478.48</v>
      </c>
      <c r="K191" s="19">
        <v>12000</v>
      </c>
      <c r="L191" s="18">
        <v>11459.22</v>
      </c>
      <c r="M191" s="20">
        <v>12000</v>
      </c>
      <c r="N191" s="18">
        <v>11941.77</v>
      </c>
      <c r="O191" s="20">
        <v>12000</v>
      </c>
      <c r="P191" s="18">
        <v>11749.4</v>
      </c>
      <c r="Q191" s="20">
        <v>12000</v>
      </c>
      <c r="R191" s="18">
        <v>1167.33</v>
      </c>
      <c r="S191" s="20">
        <v>0</v>
      </c>
      <c r="T191" s="79">
        <v>0</v>
      </c>
      <c r="U191" s="20">
        <v>0</v>
      </c>
      <c r="V191" s="79"/>
      <c r="W191" s="117">
        <v>0</v>
      </c>
      <c r="X191" s="79"/>
      <c r="Y191" s="110">
        <v>0</v>
      </c>
    </row>
    <row r="192" spans="1:25" ht="18" customHeight="1" thickBot="1" x14ac:dyDescent="0.25">
      <c r="A192" s="6"/>
      <c r="B192" s="51" t="s">
        <v>163</v>
      </c>
      <c r="C192" s="52">
        <f t="shared" ref="C192:V192" si="31">SUM(C185:C191)</f>
        <v>0</v>
      </c>
      <c r="D192" s="52">
        <f t="shared" si="31"/>
        <v>36782.379999999997</v>
      </c>
      <c r="E192" s="52">
        <f t="shared" si="31"/>
        <v>39675</v>
      </c>
      <c r="F192" s="52">
        <f t="shared" si="31"/>
        <v>52835.28</v>
      </c>
      <c r="G192" s="52">
        <f t="shared" si="31"/>
        <v>48710</v>
      </c>
      <c r="H192" s="52">
        <f t="shared" si="31"/>
        <v>51274.119999999995</v>
      </c>
      <c r="I192" s="52">
        <f t="shared" si="31"/>
        <v>49335</v>
      </c>
      <c r="J192" s="77">
        <f t="shared" si="31"/>
        <v>42206.119999999995</v>
      </c>
      <c r="K192" s="78">
        <f t="shared" si="31"/>
        <v>50410</v>
      </c>
      <c r="L192" s="77">
        <f t="shared" si="31"/>
        <v>32007.659999999996</v>
      </c>
      <c r="M192" s="77">
        <f t="shared" si="31"/>
        <v>39700</v>
      </c>
      <c r="N192" s="77">
        <f t="shared" si="31"/>
        <v>36978.33</v>
      </c>
      <c r="O192" s="77">
        <f t="shared" si="31"/>
        <v>39700</v>
      </c>
      <c r="P192" s="77">
        <f t="shared" si="31"/>
        <v>48010.82</v>
      </c>
      <c r="Q192" s="77">
        <f t="shared" si="31"/>
        <v>40292</v>
      </c>
      <c r="R192" s="77">
        <f t="shared" si="31"/>
        <v>31961.909999999996</v>
      </c>
      <c r="S192" s="77">
        <f t="shared" si="31"/>
        <v>0</v>
      </c>
      <c r="T192" s="77">
        <f t="shared" si="31"/>
        <v>210.04999999999995</v>
      </c>
      <c r="U192" s="77">
        <f t="shared" si="31"/>
        <v>0</v>
      </c>
      <c r="V192" s="77">
        <f t="shared" si="31"/>
        <v>0</v>
      </c>
      <c r="W192" s="130">
        <f t="shared" ref="W192:X192" si="32">SUM(W185:W191)</f>
        <v>0</v>
      </c>
      <c r="X192" s="77">
        <f t="shared" si="32"/>
        <v>0</v>
      </c>
      <c r="Y192" s="155">
        <f t="shared" ref="Y192" si="33">SUM(Y185:Y191)</f>
        <v>0</v>
      </c>
    </row>
    <row r="193" spans="1:25" ht="13.5" customHeight="1" thickTop="1" x14ac:dyDescent="0.2">
      <c r="A193" s="6"/>
      <c r="B193" s="51"/>
      <c r="C193" s="12"/>
      <c r="D193" s="12"/>
      <c r="E193" s="12"/>
      <c r="F193" s="12"/>
      <c r="G193" s="12"/>
      <c r="H193" s="12"/>
      <c r="I193" s="12"/>
      <c r="J193" s="12"/>
      <c r="K193" s="13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09"/>
      <c r="X193" s="12"/>
      <c r="Y193" s="105"/>
    </row>
    <row r="194" spans="1:25" ht="13.5" customHeight="1" x14ac:dyDescent="0.2">
      <c r="A194" s="6"/>
      <c r="B194" s="80" t="s">
        <v>164</v>
      </c>
      <c r="C194" s="12">
        <f>SUM(C65+C73+C82+C108+C118+C130+C125+C139+C146+C181)</f>
        <v>689162</v>
      </c>
      <c r="D194" s="12">
        <f>SUM(D65+D73+D82+D108+D118+D130+D125+D139+D146+D181)</f>
        <v>596884.29</v>
      </c>
      <c r="E194" s="12">
        <f t="shared" ref="E194:X194" si="34">SUM(E65+E73+E82+E108+E118+E130+E125+E139+E146+E181+E192)</f>
        <v>747015.12</v>
      </c>
      <c r="F194" s="12">
        <f t="shared" si="34"/>
        <v>670971.26000000013</v>
      </c>
      <c r="G194" s="12">
        <f t="shared" si="34"/>
        <v>682397.91</v>
      </c>
      <c r="H194" s="12">
        <f t="shared" si="34"/>
        <v>645115.4</v>
      </c>
      <c r="I194" s="12">
        <f t="shared" si="34"/>
        <v>744320.81</v>
      </c>
      <c r="J194" s="12">
        <f t="shared" si="34"/>
        <v>685807.25</v>
      </c>
      <c r="K194" s="13">
        <f t="shared" si="34"/>
        <v>678924.98</v>
      </c>
      <c r="L194" s="12">
        <f t="shared" si="34"/>
        <v>521777.9499999999</v>
      </c>
      <c r="M194" s="12">
        <f t="shared" si="34"/>
        <v>573110</v>
      </c>
      <c r="N194" s="12">
        <f t="shared" si="34"/>
        <v>581379.48999999987</v>
      </c>
      <c r="O194" s="12">
        <f t="shared" si="34"/>
        <v>653105</v>
      </c>
      <c r="P194" s="12">
        <f t="shared" si="34"/>
        <v>579283.98</v>
      </c>
      <c r="Q194" s="12">
        <f t="shared" si="34"/>
        <v>671226.53</v>
      </c>
      <c r="R194" s="12">
        <f t="shared" si="34"/>
        <v>580910.05000000005</v>
      </c>
      <c r="S194" s="12">
        <f t="shared" si="34"/>
        <v>579466</v>
      </c>
      <c r="T194" s="12">
        <f t="shared" si="34"/>
        <v>546522.75</v>
      </c>
      <c r="U194" s="12">
        <f t="shared" si="34"/>
        <v>603583.67000000004</v>
      </c>
      <c r="V194" s="12">
        <f t="shared" si="34"/>
        <v>625077.93999999994</v>
      </c>
      <c r="W194" s="109">
        <f t="shared" si="34"/>
        <v>616764.88</v>
      </c>
      <c r="X194" s="12">
        <f t="shared" si="34"/>
        <v>369082.56000000006</v>
      </c>
      <c r="Y194" s="132">
        <f t="shared" ref="Y194" si="35">SUM(Y65+Y73+Y82+Y108+Y118+Y130+Y125+Y139+Y146+Y181+Y192)</f>
        <v>631821.16</v>
      </c>
    </row>
    <row r="195" spans="1:25" ht="13.5" customHeight="1" x14ac:dyDescent="0.2">
      <c r="A195" s="6"/>
      <c r="B195" s="81"/>
      <c r="C195" s="12"/>
      <c r="D195" s="12"/>
      <c r="E195" s="12"/>
      <c r="F195" s="12"/>
      <c r="G195" s="12"/>
      <c r="H195" s="12"/>
      <c r="I195" s="12"/>
      <c r="J195" s="12"/>
      <c r="K195" s="13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09"/>
      <c r="X195" s="12"/>
      <c r="Y195" s="105"/>
    </row>
    <row r="196" spans="1:25" ht="19" customHeight="1" thickBot="1" x14ac:dyDescent="0.3">
      <c r="A196" s="6"/>
      <c r="B196" s="82" t="s">
        <v>165</v>
      </c>
      <c r="C196" s="52">
        <f t="shared" ref="C196:X196" si="36">C34-C194</f>
        <v>8458</v>
      </c>
      <c r="D196" s="52">
        <f t="shared" si="36"/>
        <v>64000.829999999958</v>
      </c>
      <c r="E196" s="52">
        <f t="shared" si="36"/>
        <v>6334.8800000000047</v>
      </c>
      <c r="F196" s="52">
        <f t="shared" si="36"/>
        <v>65335.509999999776</v>
      </c>
      <c r="G196" s="52">
        <f t="shared" si="36"/>
        <v>1262.0899999999674</v>
      </c>
      <c r="H196" s="52">
        <f t="shared" si="36"/>
        <v>38010.920000000042</v>
      </c>
      <c r="I196" s="52">
        <f t="shared" si="36"/>
        <v>1729.1899999999441</v>
      </c>
      <c r="J196" s="52">
        <f t="shared" si="36"/>
        <v>29197.45000000007</v>
      </c>
      <c r="K196" s="83">
        <f t="shared" si="36"/>
        <v>25.020000000018626</v>
      </c>
      <c r="L196" s="52">
        <f t="shared" si="36"/>
        <v>103764.02000000008</v>
      </c>
      <c r="M196" s="52">
        <f t="shared" si="36"/>
        <v>190</v>
      </c>
      <c r="N196" s="52">
        <f t="shared" si="36"/>
        <v>12072.220000000088</v>
      </c>
      <c r="O196" s="52">
        <f t="shared" si="36"/>
        <v>195</v>
      </c>
      <c r="P196" s="52">
        <f t="shared" si="36"/>
        <v>31750.39000000013</v>
      </c>
      <c r="Q196" s="52">
        <f t="shared" si="36"/>
        <v>73.46999999997206</v>
      </c>
      <c r="R196" s="52">
        <f t="shared" si="36"/>
        <v>27768.969999999972</v>
      </c>
      <c r="S196" s="52">
        <f t="shared" si="36"/>
        <v>434</v>
      </c>
      <c r="T196" s="52">
        <f t="shared" si="36"/>
        <v>57474.910000000033</v>
      </c>
      <c r="U196" s="52">
        <f t="shared" si="36"/>
        <v>16.32999999995809</v>
      </c>
      <c r="V196" s="52">
        <f t="shared" si="36"/>
        <v>-44315.800000000047</v>
      </c>
      <c r="W196" s="108">
        <f t="shared" si="36"/>
        <v>-514.88000000000466</v>
      </c>
      <c r="X196" s="115">
        <f t="shared" si="36"/>
        <v>-119542.04000000007</v>
      </c>
      <c r="Y196" s="131">
        <f t="shared" ref="Y196" si="37">Y34-Y194</f>
        <v>0</v>
      </c>
    </row>
    <row r="197" spans="1:25" ht="13.5" customHeight="1" thickTop="1" x14ac:dyDescent="0.2">
      <c r="A197" s="6"/>
      <c r="B197" s="84"/>
      <c r="C197" s="12"/>
      <c r="D197" s="12"/>
      <c r="E197" s="12"/>
      <c r="F197" s="12"/>
      <c r="G197" s="12"/>
      <c r="H197" s="12"/>
      <c r="I197" s="12"/>
      <c r="J197" s="12"/>
      <c r="K197" s="13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05"/>
      <c r="X197" s="12"/>
      <c r="Y197" s="105"/>
    </row>
    <row r="198" spans="1:25" ht="13.5" customHeight="1" x14ac:dyDescent="0.2">
      <c r="A198" s="6"/>
      <c r="B198" s="6"/>
      <c r="C198" s="12"/>
      <c r="D198" s="12"/>
      <c r="E198" s="12"/>
      <c r="F198" s="12"/>
      <c r="G198" s="12"/>
      <c r="H198" s="12"/>
      <c r="I198" s="12"/>
      <c r="J198" s="12"/>
      <c r="K198" s="13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05"/>
      <c r="X198" s="12"/>
      <c r="Y198" s="105"/>
    </row>
    <row r="199" spans="1:25" ht="13.5" customHeight="1" x14ac:dyDescent="0.2">
      <c r="A199" s="6"/>
      <c r="B199" s="84" t="s">
        <v>166</v>
      </c>
      <c r="C199" s="12"/>
      <c r="D199" s="12"/>
      <c r="E199" s="12"/>
      <c r="F199" s="12"/>
      <c r="G199" s="12"/>
      <c r="H199" s="12"/>
      <c r="I199" s="12"/>
      <c r="J199" s="12"/>
      <c r="K199" s="13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05"/>
      <c r="X199" s="12"/>
      <c r="Y199" s="105"/>
    </row>
    <row r="200" spans="1:25" ht="13.5" customHeight="1" x14ac:dyDescent="0.2">
      <c r="A200" s="6"/>
      <c r="B200" s="84"/>
      <c r="C200" s="12"/>
      <c r="D200" s="12"/>
      <c r="E200" s="12"/>
      <c r="F200" s="12"/>
      <c r="G200" s="12"/>
      <c r="H200" s="12"/>
      <c r="I200" s="12"/>
      <c r="J200" s="12"/>
      <c r="K200" s="13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05"/>
      <c r="X200" s="12"/>
      <c r="Y200" s="105"/>
    </row>
    <row r="201" spans="1:25" ht="13.5" customHeight="1" x14ac:dyDescent="0.2">
      <c r="A201" s="6"/>
      <c r="B201" s="6"/>
      <c r="C201" s="12"/>
      <c r="D201" s="12"/>
      <c r="E201" s="12"/>
      <c r="F201" s="12"/>
      <c r="G201" s="12"/>
      <c r="H201" s="12"/>
      <c r="I201" s="12"/>
      <c r="J201" s="12"/>
      <c r="K201" s="13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05"/>
      <c r="X201" s="12"/>
      <c r="Y201" s="105"/>
    </row>
    <row r="202" spans="1:25" ht="13.5" customHeight="1" x14ac:dyDescent="0.2">
      <c r="A202" s="6"/>
      <c r="B202" s="6"/>
      <c r="C202" s="12"/>
      <c r="D202" s="12"/>
      <c r="E202" s="12"/>
      <c r="F202" s="12"/>
      <c r="G202" s="12"/>
      <c r="H202" s="12"/>
      <c r="I202" s="12"/>
      <c r="J202" s="12"/>
      <c r="K202" s="13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05"/>
      <c r="X202" s="12"/>
      <c r="Y202" s="105"/>
    </row>
    <row r="203" spans="1:25" ht="13.5" customHeight="1" x14ac:dyDescent="0.2">
      <c r="A203" s="6"/>
      <c r="B203" s="6"/>
      <c r="C203" s="12"/>
      <c r="D203" s="12"/>
      <c r="E203" s="12"/>
      <c r="F203" s="12"/>
      <c r="G203" s="12"/>
      <c r="H203" s="12"/>
      <c r="I203" s="12"/>
      <c r="J203" s="12"/>
      <c r="K203" s="13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05"/>
      <c r="X203" s="12"/>
      <c r="Y203" s="105"/>
    </row>
    <row r="204" spans="1:25" ht="13.5" customHeight="1" x14ac:dyDescent="0.2">
      <c r="A204" s="6"/>
      <c r="B204" s="6"/>
      <c r="C204" s="12"/>
      <c r="D204" s="12"/>
      <c r="E204" s="12"/>
      <c r="F204" s="12"/>
      <c r="G204" s="12"/>
      <c r="H204" s="12"/>
      <c r="I204" s="12"/>
      <c r="J204" s="12"/>
      <c r="K204" s="13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05"/>
      <c r="X204" s="12"/>
      <c r="Y204" s="105"/>
    </row>
    <row r="205" spans="1:25" ht="13.5" customHeight="1" x14ac:dyDescent="0.2">
      <c r="A205" s="6"/>
      <c r="B205" s="6"/>
      <c r="C205" s="12"/>
      <c r="D205" s="12"/>
      <c r="E205" s="12"/>
      <c r="F205" s="12"/>
      <c r="G205" s="12"/>
      <c r="H205" s="12"/>
      <c r="I205" s="12"/>
      <c r="J205" s="12"/>
      <c r="K205" s="13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05"/>
      <c r="X205" s="12"/>
      <c r="Y205" s="105"/>
    </row>
    <row r="206" spans="1:25" ht="13.5" customHeight="1" x14ac:dyDescent="0.2">
      <c r="A206" s="6"/>
      <c r="B206" s="6"/>
      <c r="C206" s="12"/>
      <c r="D206" s="12"/>
      <c r="E206" s="12"/>
      <c r="F206" s="12"/>
      <c r="G206" s="12"/>
      <c r="H206" s="12"/>
      <c r="I206" s="12"/>
      <c r="J206" s="12"/>
      <c r="K206" s="13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05"/>
      <c r="X206" s="12"/>
      <c r="Y206" s="105"/>
    </row>
    <row r="207" spans="1:25" ht="13.5" customHeight="1" x14ac:dyDescent="0.2">
      <c r="A207" s="6"/>
      <c r="B207" s="6"/>
      <c r="C207" s="12"/>
      <c r="D207" s="12"/>
      <c r="E207" s="12"/>
      <c r="F207" s="12"/>
      <c r="G207" s="12"/>
      <c r="H207" s="12"/>
      <c r="I207" s="12"/>
      <c r="J207" s="12"/>
      <c r="K207" s="13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05"/>
      <c r="X207" s="12"/>
      <c r="Y207" s="105"/>
    </row>
    <row r="208" spans="1:25" ht="13.5" customHeight="1" x14ac:dyDescent="0.2">
      <c r="A208" s="6"/>
      <c r="B208" s="6"/>
      <c r="C208" s="12"/>
      <c r="D208" s="12"/>
      <c r="E208" s="12"/>
      <c r="F208" s="12"/>
      <c r="G208" s="12"/>
      <c r="H208" s="12"/>
      <c r="I208" s="12"/>
      <c r="J208" s="12"/>
      <c r="K208" s="13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05"/>
      <c r="X208" s="12"/>
      <c r="Y208" s="105"/>
    </row>
    <row r="209" spans="1:25" ht="13.5" customHeight="1" x14ac:dyDescent="0.2">
      <c r="A209" s="6"/>
      <c r="B209" s="6"/>
      <c r="C209" s="12"/>
      <c r="D209" s="12"/>
      <c r="E209" s="12"/>
      <c r="F209" s="12"/>
      <c r="G209" s="12"/>
      <c r="H209" s="12"/>
      <c r="I209" s="12"/>
      <c r="J209" s="12"/>
      <c r="K209" s="13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05"/>
      <c r="X209" s="12"/>
      <c r="Y209" s="105"/>
    </row>
    <row r="210" spans="1:25" ht="13.5" customHeight="1" x14ac:dyDescent="0.2">
      <c r="A210" s="6"/>
      <c r="B210" s="6"/>
      <c r="C210" s="12"/>
      <c r="D210" s="12"/>
      <c r="E210" s="12"/>
      <c r="F210" s="12"/>
      <c r="G210" s="12"/>
      <c r="H210" s="12"/>
      <c r="I210" s="12"/>
      <c r="J210" s="12"/>
      <c r="K210" s="13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05"/>
      <c r="X210" s="12"/>
      <c r="Y210" s="105"/>
    </row>
    <row r="211" spans="1:25" ht="13.5" customHeight="1" x14ac:dyDescent="0.2">
      <c r="A211" s="6"/>
      <c r="B211" s="6"/>
      <c r="C211" s="12"/>
      <c r="D211" s="12"/>
      <c r="E211" s="12"/>
      <c r="F211" s="12"/>
      <c r="G211" s="12"/>
      <c r="H211" s="12"/>
      <c r="I211" s="12"/>
      <c r="J211" s="12"/>
      <c r="K211" s="13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05"/>
      <c r="X211" s="12"/>
      <c r="Y211" s="105"/>
    </row>
    <row r="212" spans="1:25" ht="13.5" customHeight="1" x14ac:dyDescent="0.2">
      <c r="A212" s="6"/>
      <c r="B212" s="6"/>
      <c r="C212" s="12"/>
      <c r="D212" s="12"/>
      <c r="E212" s="12"/>
      <c r="F212" s="12"/>
      <c r="G212" s="12"/>
      <c r="H212" s="12"/>
      <c r="I212" s="12"/>
      <c r="J212" s="12"/>
      <c r="K212" s="13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05"/>
      <c r="X212" s="12"/>
      <c r="Y212" s="105"/>
    </row>
    <row r="213" spans="1:25" ht="13.5" customHeight="1" x14ac:dyDescent="0.2">
      <c r="A213" s="6"/>
      <c r="B213" s="6"/>
      <c r="C213" s="12"/>
      <c r="D213" s="12"/>
      <c r="E213" s="12"/>
      <c r="F213" s="12"/>
      <c r="G213" s="12"/>
      <c r="H213" s="12"/>
      <c r="I213" s="12"/>
      <c r="J213" s="12"/>
      <c r="K213" s="13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05"/>
      <c r="X213" s="12"/>
      <c r="Y213" s="105"/>
    </row>
    <row r="214" spans="1:25" ht="13.5" customHeight="1" x14ac:dyDescent="0.2">
      <c r="A214" s="6"/>
      <c r="B214" s="6"/>
      <c r="C214" s="12"/>
      <c r="D214" s="12"/>
      <c r="E214" s="12"/>
      <c r="F214" s="12"/>
      <c r="G214" s="12"/>
      <c r="H214" s="12"/>
      <c r="I214" s="12"/>
      <c r="J214" s="12"/>
      <c r="K214" s="13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05"/>
      <c r="X214" s="12"/>
      <c r="Y214" s="105"/>
    </row>
    <row r="215" spans="1:25" ht="13.5" customHeight="1" x14ac:dyDescent="0.2">
      <c r="A215" s="6"/>
      <c r="B215" s="6"/>
      <c r="C215" s="12"/>
      <c r="D215" s="12"/>
      <c r="E215" s="12"/>
      <c r="F215" s="12"/>
      <c r="G215" s="12"/>
      <c r="H215" s="12"/>
      <c r="I215" s="12"/>
      <c r="J215" s="12"/>
      <c r="K215" s="13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05"/>
      <c r="X215" s="12"/>
      <c r="Y215" s="105"/>
    </row>
    <row r="216" spans="1:25" ht="13.5" customHeight="1" x14ac:dyDescent="0.2">
      <c r="A216" s="6"/>
      <c r="B216" s="6"/>
      <c r="C216" s="12"/>
      <c r="D216" s="12"/>
      <c r="E216" s="12"/>
      <c r="F216" s="12"/>
      <c r="G216" s="12"/>
      <c r="H216" s="12"/>
      <c r="I216" s="12"/>
      <c r="J216" s="12"/>
      <c r="K216" s="13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05"/>
      <c r="X216" s="12"/>
      <c r="Y216" s="105"/>
    </row>
    <row r="217" spans="1:25" ht="13.5" customHeight="1" x14ac:dyDescent="0.2">
      <c r="A217" s="6"/>
      <c r="B217" s="6"/>
      <c r="C217" s="12"/>
      <c r="D217" s="12"/>
      <c r="E217" s="12"/>
      <c r="F217" s="12"/>
      <c r="G217" s="12"/>
      <c r="H217" s="12"/>
      <c r="I217" s="12"/>
      <c r="J217" s="12"/>
      <c r="K217" s="13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05"/>
      <c r="X217" s="12"/>
      <c r="Y217" s="105"/>
    </row>
    <row r="218" spans="1:25" ht="13.5" customHeight="1" x14ac:dyDescent="0.2">
      <c r="A218" s="6"/>
      <c r="B218" s="6"/>
      <c r="C218" s="12"/>
      <c r="D218" s="12"/>
      <c r="E218" s="12"/>
      <c r="F218" s="12"/>
      <c r="G218" s="12"/>
      <c r="H218" s="12"/>
      <c r="I218" s="12"/>
      <c r="J218" s="12"/>
      <c r="K218" s="13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05"/>
      <c r="X218" s="12"/>
      <c r="Y218" s="105"/>
    </row>
    <row r="219" spans="1:25" ht="13.5" customHeight="1" x14ac:dyDescent="0.2">
      <c r="A219" s="6"/>
      <c r="B219" s="6"/>
      <c r="C219" s="12"/>
      <c r="D219" s="12"/>
      <c r="E219" s="12"/>
      <c r="F219" s="12"/>
      <c r="G219" s="12"/>
      <c r="H219" s="12"/>
      <c r="I219" s="12"/>
      <c r="J219" s="12"/>
      <c r="K219" s="13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05"/>
      <c r="X219" s="12"/>
      <c r="Y219" s="105"/>
    </row>
    <row r="220" spans="1:25" ht="13.5" customHeight="1" x14ac:dyDescent="0.2">
      <c r="A220" s="6"/>
      <c r="B220" s="6"/>
      <c r="C220" s="12"/>
      <c r="D220" s="12"/>
      <c r="E220" s="12"/>
      <c r="F220" s="12"/>
      <c r="G220" s="12"/>
      <c r="H220" s="12"/>
      <c r="I220" s="12"/>
      <c r="J220" s="12"/>
      <c r="K220" s="13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05"/>
      <c r="X220" s="12"/>
      <c r="Y220" s="105"/>
    </row>
    <row r="221" spans="1:25" ht="13.5" customHeight="1" x14ac:dyDescent="0.2">
      <c r="A221" s="6"/>
      <c r="B221" s="6"/>
      <c r="C221" s="12"/>
      <c r="D221" s="12"/>
      <c r="E221" s="12"/>
      <c r="F221" s="12"/>
      <c r="G221" s="12"/>
      <c r="H221" s="12"/>
      <c r="I221" s="12"/>
      <c r="J221" s="12"/>
      <c r="K221" s="13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05"/>
      <c r="X221" s="12"/>
      <c r="Y221" s="105"/>
    </row>
    <row r="222" spans="1:25" ht="13.5" customHeight="1" x14ac:dyDescent="0.2">
      <c r="A222" s="6"/>
      <c r="B222" s="6"/>
      <c r="C222" s="12"/>
      <c r="D222" s="12"/>
      <c r="E222" s="12"/>
      <c r="F222" s="12"/>
      <c r="G222" s="12"/>
      <c r="H222" s="12"/>
      <c r="I222" s="12"/>
      <c r="J222" s="12"/>
      <c r="K222" s="13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05"/>
      <c r="X222" s="12"/>
      <c r="Y222" s="105"/>
    </row>
    <row r="223" spans="1:25" ht="13.5" customHeight="1" x14ac:dyDescent="0.2">
      <c r="A223" s="6"/>
      <c r="B223" s="6"/>
      <c r="C223" s="12"/>
      <c r="D223" s="12"/>
      <c r="E223" s="12"/>
      <c r="F223" s="12"/>
      <c r="G223" s="12"/>
      <c r="H223" s="12"/>
      <c r="I223" s="12"/>
      <c r="J223" s="12"/>
      <c r="K223" s="13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05"/>
      <c r="X223" s="12"/>
      <c r="Y223" s="105"/>
    </row>
    <row r="224" spans="1:25" ht="13.5" customHeight="1" x14ac:dyDescent="0.2">
      <c r="A224" s="6"/>
      <c r="B224" s="6"/>
      <c r="C224" s="12"/>
      <c r="D224" s="12"/>
      <c r="E224" s="12"/>
      <c r="F224" s="12"/>
      <c r="G224" s="12"/>
      <c r="H224" s="12"/>
      <c r="I224" s="12"/>
      <c r="J224" s="12"/>
      <c r="K224" s="13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05"/>
      <c r="X224" s="12"/>
      <c r="Y224" s="105"/>
    </row>
    <row r="225" spans="1:25" ht="13.5" customHeight="1" x14ac:dyDescent="0.2">
      <c r="A225" s="6"/>
      <c r="B225" s="6"/>
      <c r="C225" s="12"/>
      <c r="D225" s="12"/>
      <c r="E225" s="12"/>
      <c r="F225" s="12"/>
      <c r="G225" s="12"/>
      <c r="H225" s="12"/>
      <c r="I225" s="12"/>
      <c r="J225" s="12"/>
      <c r="K225" s="13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05"/>
      <c r="X225" s="12"/>
      <c r="Y225" s="105"/>
    </row>
    <row r="226" spans="1:25" ht="13.5" customHeight="1" x14ac:dyDescent="0.2">
      <c r="A226" s="6"/>
      <c r="B226" s="6"/>
      <c r="C226" s="12"/>
      <c r="D226" s="12"/>
      <c r="E226" s="12"/>
      <c r="F226" s="12"/>
      <c r="G226" s="12"/>
      <c r="H226" s="12"/>
      <c r="I226" s="12"/>
      <c r="J226" s="12"/>
      <c r="K226" s="13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05"/>
      <c r="X226" s="12"/>
      <c r="Y226" s="105"/>
    </row>
    <row r="227" spans="1:25" ht="13.5" customHeight="1" x14ac:dyDescent="0.2">
      <c r="A227" s="6"/>
      <c r="B227" s="6"/>
      <c r="C227" s="12"/>
      <c r="D227" s="12"/>
      <c r="E227" s="12"/>
      <c r="F227" s="12"/>
      <c r="G227" s="12"/>
      <c r="H227" s="12"/>
      <c r="I227" s="12"/>
      <c r="J227" s="12"/>
      <c r="K227" s="13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05"/>
      <c r="X227" s="12"/>
      <c r="Y227" s="105"/>
    </row>
    <row r="228" spans="1:25" ht="13.5" customHeight="1" x14ac:dyDescent="0.2">
      <c r="A228" s="6"/>
      <c r="B228" s="6"/>
      <c r="C228" s="12"/>
      <c r="D228" s="12"/>
      <c r="E228" s="12"/>
      <c r="F228" s="12"/>
      <c r="G228" s="12"/>
      <c r="H228" s="12"/>
      <c r="I228" s="12"/>
      <c r="J228" s="12"/>
      <c r="K228" s="13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05"/>
      <c r="X228" s="12"/>
      <c r="Y228" s="105"/>
    </row>
    <row r="229" spans="1:25" ht="13.5" customHeight="1" x14ac:dyDescent="0.2">
      <c r="A229" s="6"/>
      <c r="B229" s="6"/>
      <c r="C229" s="12"/>
      <c r="D229" s="12"/>
      <c r="E229" s="12"/>
      <c r="F229" s="12"/>
      <c r="G229" s="12"/>
      <c r="H229" s="12"/>
      <c r="I229" s="12"/>
      <c r="J229" s="12"/>
      <c r="K229" s="13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05"/>
      <c r="X229" s="12"/>
      <c r="Y229" s="105"/>
    </row>
    <row r="230" spans="1:25" ht="13.5" customHeight="1" x14ac:dyDescent="0.2">
      <c r="A230" s="6"/>
      <c r="B230" s="6"/>
      <c r="C230" s="12"/>
      <c r="D230" s="12"/>
      <c r="E230" s="12"/>
      <c r="F230" s="12"/>
      <c r="G230" s="12"/>
      <c r="H230" s="12"/>
      <c r="I230" s="12"/>
      <c r="J230" s="12"/>
      <c r="K230" s="13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05"/>
      <c r="X230" s="12"/>
      <c r="Y230" s="105"/>
    </row>
    <row r="231" spans="1:25" ht="13.5" customHeight="1" x14ac:dyDescent="0.2">
      <c r="A231" s="6"/>
      <c r="B231" s="6"/>
      <c r="C231" s="12"/>
      <c r="D231" s="12"/>
      <c r="E231" s="12"/>
      <c r="F231" s="12"/>
      <c r="G231" s="12"/>
      <c r="H231" s="12"/>
      <c r="I231" s="12"/>
      <c r="J231" s="12"/>
      <c r="K231" s="13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05"/>
      <c r="X231" s="12"/>
      <c r="Y231" s="105"/>
    </row>
    <row r="232" spans="1:25" ht="13.5" customHeight="1" x14ac:dyDescent="0.2">
      <c r="A232" s="6"/>
      <c r="B232" s="6"/>
      <c r="C232" s="12"/>
      <c r="D232" s="12"/>
      <c r="E232" s="12"/>
      <c r="F232" s="12"/>
      <c r="G232" s="12"/>
      <c r="H232" s="12"/>
      <c r="I232" s="12"/>
      <c r="J232" s="12"/>
      <c r="K232" s="13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05"/>
      <c r="X232" s="12"/>
      <c r="Y232" s="105"/>
    </row>
    <row r="233" spans="1:25" ht="13.5" customHeight="1" x14ac:dyDescent="0.2">
      <c r="A233" s="6"/>
      <c r="B233" s="6"/>
      <c r="C233" s="12"/>
      <c r="D233" s="12"/>
      <c r="E233" s="12"/>
      <c r="F233" s="12"/>
      <c r="G233" s="12"/>
      <c r="H233" s="12"/>
      <c r="I233" s="12"/>
      <c r="J233" s="12"/>
      <c r="K233" s="13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05"/>
      <c r="X233" s="12"/>
      <c r="Y233" s="105"/>
    </row>
    <row r="234" spans="1:25" ht="13.5" customHeight="1" x14ac:dyDescent="0.2">
      <c r="A234" s="6"/>
      <c r="B234" s="6"/>
      <c r="C234" s="12"/>
      <c r="D234" s="12"/>
      <c r="E234" s="12"/>
      <c r="F234" s="12"/>
      <c r="G234" s="12"/>
      <c r="H234" s="12"/>
      <c r="I234" s="12"/>
      <c r="J234" s="12"/>
      <c r="K234" s="13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05"/>
      <c r="X234" s="12"/>
      <c r="Y234" s="105"/>
    </row>
    <row r="235" spans="1:25" ht="13.5" customHeight="1" x14ac:dyDescent="0.2">
      <c r="A235" s="6"/>
      <c r="B235" s="6"/>
      <c r="C235" s="12"/>
      <c r="D235" s="12"/>
      <c r="E235" s="12"/>
      <c r="F235" s="12"/>
      <c r="G235" s="12"/>
      <c r="H235" s="12"/>
      <c r="I235" s="12"/>
      <c r="J235" s="12"/>
      <c r="K235" s="13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05"/>
      <c r="X235" s="12"/>
      <c r="Y235" s="105"/>
    </row>
    <row r="236" spans="1:25" ht="13.5" customHeight="1" x14ac:dyDescent="0.2">
      <c r="A236" s="6"/>
      <c r="B236" s="6"/>
      <c r="C236" s="12"/>
      <c r="D236" s="12"/>
      <c r="E236" s="12"/>
      <c r="F236" s="12"/>
      <c r="G236" s="12"/>
      <c r="H236" s="12"/>
      <c r="I236" s="12"/>
      <c r="J236" s="12"/>
      <c r="K236" s="13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05"/>
      <c r="X236" s="12"/>
      <c r="Y236" s="105"/>
    </row>
    <row r="237" spans="1:25" ht="13.5" customHeight="1" x14ac:dyDescent="0.2">
      <c r="A237" s="6"/>
      <c r="B237" s="6"/>
      <c r="C237" s="12"/>
      <c r="D237" s="12"/>
      <c r="E237" s="12"/>
      <c r="F237" s="12"/>
      <c r="G237" s="12"/>
      <c r="H237" s="12"/>
      <c r="I237" s="12"/>
      <c r="J237" s="12"/>
      <c r="K237" s="13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05"/>
      <c r="X237" s="12"/>
      <c r="Y237" s="105"/>
    </row>
    <row r="238" spans="1:25" ht="13.5" customHeight="1" x14ac:dyDescent="0.2">
      <c r="A238" s="6"/>
      <c r="B238" s="6"/>
      <c r="C238" s="12"/>
      <c r="D238" s="12"/>
      <c r="E238" s="12"/>
      <c r="F238" s="12"/>
      <c r="G238" s="12"/>
      <c r="H238" s="12"/>
      <c r="I238" s="12"/>
      <c r="J238" s="12"/>
      <c r="K238" s="13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05"/>
      <c r="X238" s="12"/>
      <c r="Y238" s="105"/>
    </row>
    <row r="239" spans="1:25" ht="13.5" customHeight="1" x14ac:dyDescent="0.2">
      <c r="A239" s="6"/>
      <c r="B239" s="6"/>
      <c r="C239" s="12"/>
      <c r="D239" s="12"/>
      <c r="E239" s="12"/>
      <c r="F239" s="12"/>
      <c r="G239" s="12"/>
      <c r="H239" s="12"/>
      <c r="I239" s="12"/>
      <c r="J239" s="12"/>
      <c r="K239" s="13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05"/>
      <c r="X239" s="12"/>
      <c r="Y239" s="105"/>
    </row>
    <row r="240" spans="1:25" ht="13.5" customHeight="1" x14ac:dyDescent="0.2">
      <c r="A240" s="6"/>
      <c r="B240" s="6"/>
      <c r="C240" s="12"/>
      <c r="D240" s="12"/>
      <c r="E240" s="12"/>
      <c r="F240" s="12"/>
      <c r="G240" s="12"/>
      <c r="H240" s="12"/>
      <c r="I240" s="12"/>
      <c r="J240" s="12"/>
      <c r="K240" s="13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05"/>
      <c r="X240" s="12"/>
      <c r="Y240" s="105"/>
    </row>
    <row r="241" spans="1:25" ht="13.5" customHeight="1" x14ac:dyDescent="0.2">
      <c r="A241" s="6"/>
      <c r="B241" s="6"/>
      <c r="C241" s="12"/>
      <c r="D241" s="12"/>
      <c r="E241" s="12"/>
      <c r="F241" s="12"/>
      <c r="G241" s="12"/>
      <c r="H241" s="12"/>
      <c r="I241" s="12"/>
      <c r="J241" s="12"/>
      <c r="K241" s="13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05"/>
      <c r="X241" s="12"/>
      <c r="Y241" s="105"/>
    </row>
    <row r="242" spans="1:25" ht="13.5" customHeight="1" x14ac:dyDescent="0.2">
      <c r="A242" s="6"/>
      <c r="B242" s="6"/>
      <c r="C242" s="12"/>
      <c r="D242" s="12"/>
      <c r="E242" s="12"/>
      <c r="F242" s="12"/>
      <c r="G242" s="12"/>
      <c r="H242" s="12"/>
      <c r="I242" s="12"/>
      <c r="J242" s="12"/>
      <c r="K242" s="13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05"/>
      <c r="X242" s="12"/>
      <c r="Y242" s="105"/>
    </row>
    <row r="243" spans="1:25" ht="13.5" customHeight="1" x14ac:dyDescent="0.2">
      <c r="A243" s="6"/>
      <c r="B243" s="6"/>
      <c r="C243" s="12"/>
      <c r="D243" s="12"/>
      <c r="E243" s="12"/>
      <c r="F243" s="12"/>
      <c r="G243" s="12"/>
      <c r="H243" s="12"/>
      <c r="I243" s="12"/>
      <c r="J243" s="12"/>
      <c r="K243" s="13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05"/>
      <c r="X243" s="12"/>
      <c r="Y243" s="105"/>
    </row>
    <row r="244" spans="1:25" ht="13.5" customHeight="1" x14ac:dyDescent="0.2">
      <c r="A244" s="6"/>
      <c r="B244" s="6"/>
      <c r="C244" s="12"/>
      <c r="D244" s="12"/>
      <c r="E244" s="12"/>
      <c r="F244" s="12"/>
      <c r="G244" s="12"/>
      <c r="H244" s="12"/>
      <c r="I244" s="12"/>
      <c r="J244" s="12"/>
      <c r="K244" s="13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05"/>
      <c r="X244" s="12"/>
      <c r="Y244" s="105"/>
    </row>
    <row r="245" spans="1:25" ht="13.5" customHeight="1" x14ac:dyDescent="0.2">
      <c r="A245" s="6"/>
      <c r="B245" s="6"/>
      <c r="C245" s="12"/>
      <c r="D245" s="12"/>
      <c r="E245" s="12"/>
      <c r="F245" s="12"/>
      <c r="G245" s="12"/>
      <c r="H245" s="12"/>
      <c r="I245" s="12"/>
      <c r="J245" s="12"/>
      <c r="K245" s="13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05"/>
      <c r="X245" s="12"/>
      <c r="Y245" s="105"/>
    </row>
    <row r="246" spans="1:25" ht="13.5" customHeight="1" x14ac:dyDescent="0.2">
      <c r="A246" s="6"/>
      <c r="B246" s="6"/>
      <c r="C246" s="12"/>
      <c r="D246" s="12"/>
      <c r="E246" s="12"/>
      <c r="F246" s="12"/>
      <c r="G246" s="12"/>
      <c r="H246" s="12"/>
      <c r="I246" s="12"/>
      <c r="J246" s="12"/>
      <c r="K246" s="13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05"/>
      <c r="X246" s="12"/>
      <c r="Y246" s="105"/>
    </row>
    <row r="247" spans="1:25" ht="13.5" customHeight="1" x14ac:dyDescent="0.2">
      <c r="A247" s="6"/>
      <c r="B247" s="6"/>
      <c r="C247" s="12"/>
      <c r="D247" s="12"/>
      <c r="E247" s="12"/>
      <c r="F247" s="12"/>
      <c r="G247" s="12"/>
      <c r="H247" s="12"/>
      <c r="I247" s="12"/>
      <c r="J247" s="12"/>
      <c r="K247" s="13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05"/>
      <c r="X247" s="12"/>
      <c r="Y247" s="105"/>
    </row>
    <row r="248" spans="1:25" ht="13.5" customHeight="1" x14ac:dyDescent="0.2">
      <c r="A248" s="6"/>
      <c r="B248" s="6"/>
      <c r="C248" s="12"/>
      <c r="D248" s="12"/>
      <c r="E248" s="12"/>
      <c r="F248" s="12"/>
      <c r="G248" s="12"/>
      <c r="H248" s="12"/>
      <c r="I248" s="12"/>
      <c r="J248" s="12"/>
      <c r="K248" s="13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05"/>
      <c r="X248" s="12"/>
      <c r="Y248" s="105"/>
    </row>
    <row r="249" spans="1:25" ht="13.5" customHeight="1" x14ac:dyDescent="0.2">
      <c r="A249" s="6"/>
      <c r="B249" s="6"/>
      <c r="C249" s="12"/>
      <c r="D249" s="12"/>
      <c r="E249" s="12"/>
      <c r="F249" s="12"/>
      <c r="G249" s="12"/>
      <c r="H249" s="12"/>
      <c r="I249" s="12"/>
      <c r="J249" s="12"/>
      <c r="K249" s="13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05"/>
      <c r="X249" s="12"/>
      <c r="Y249" s="105"/>
    </row>
    <row r="250" spans="1:25" ht="13.5" customHeight="1" x14ac:dyDescent="0.2">
      <c r="A250" s="6"/>
      <c r="B250" s="6"/>
      <c r="C250" s="12"/>
      <c r="D250" s="12"/>
      <c r="E250" s="12"/>
      <c r="F250" s="12"/>
      <c r="G250" s="12"/>
      <c r="H250" s="12"/>
      <c r="I250" s="12"/>
      <c r="J250" s="12"/>
      <c r="K250" s="13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05"/>
      <c r="X250" s="12"/>
      <c r="Y250" s="105"/>
    </row>
    <row r="251" spans="1:25" ht="13.5" customHeight="1" x14ac:dyDescent="0.2">
      <c r="A251" s="6"/>
      <c r="B251" s="6"/>
      <c r="C251" s="12"/>
      <c r="D251" s="12"/>
      <c r="E251" s="12"/>
      <c r="F251" s="12"/>
      <c r="G251" s="12"/>
      <c r="H251" s="12"/>
      <c r="I251" s="12"/>
      <c r="J251" s="12"/>
      <c r="K251" s="13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05"/>
      <c r="X251" s="12"/>
      <c r="Y251" s="105"/>
    </row>
    <row r="252" spans="1:25" ht="13.5" customHeight="1" x14ac:dyDescent="0.2">
      <c r="A252" s="6"/>
      <c r="B252" s="6"/>
      <c r="C252" s="12"/>
      <c r="D252" s="12"/>
      <c r="E252" s="12"/>
      <c r="F252" s="12"/>
      <c r="G252" s="12"/>
      <c r="H252" s="12"/>
      <c r="I252" s="12"/>
      <c r="J252" s="12"/>
      <c r="K252" s="13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05"/>
      <c r="X252" s="12"/>
      <c r="Y252" s="105"/>
    </row>
    <row r="253" spans="1:25" ht="13.5" customHeight="1" x14ac:dyDescent="0.2">
      <c r="A253" s="6"/>
      <c r="B253" s="6"/>
      <c r="C253" s="12"/>
      <c r="D253" s="12"/>
      <c r="E253" s="12"/>
      <c r="F253" s="12"/>
      <c r="G253" s="12"/>
      <c r="H253" s="12"/>
      <c r="I253" s="12"/>
      <c r="J253" s="12"/>
      <c r="K253" s="13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05"/>
      <c r="X253" s="12"/>
      <c r="Y253" s="105"/>
    </row>
    <row r="254" spans="1:25" ht="13.5" customHeight="1" x14ac:dyDescent="0.2">
      <c r="A254" s="6"/>
      <c r="B254" s="6"/>
      <c r="C254" s="12"/>
      <c r="D254" s="12"/>
      <c r="E254" s="12"/>
      <c r="F254" s="12"/>
      <c r="G254" s="12"/>
      <c r="H254" s="12"/>
      <c r="I254" s="12"/>
      <c r="J254" s="12"/>
      <c r="K254" s="13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05"/>
      <c r="X254" s="12"/>
      <c r="Y254" s="105"/>
    </row>
    <row r="255" spans="1:25" ht="13.5" customHeight="1" x14ac:dyDescent="0.2">
      <c r="A255" s="6"/>
      <c r="B255" s="6"/>
      <c r="C255" s="12"/>
      <c r="D255" s="12"/>
      <c r="E255" s="12"/>
      <c r="F255" s="12"/>
      <c r="G255" s="12"/>
      <c r="H255" s="12"/>
      <c r="I255" s="12"/>
      <c r="J255" s="12"/>
      <c r="K255" s="13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05"/>
      <c r="X255" s="12"/>
      <c r="Y255" s="105"/>
    </row>
    <row r="256" spans="1:25" ht="13.5" customHeight="1" x14ac:dyDescent="0.2">
      <c r="A256" s="6"/>
      <c r="B256" s="6"/>
      <c r="C256" s="12"/>
      <c r="D256" s="12"/>
      <c r="E256" s="12"/>
      <c r="F256" s="12"/>
      <c r="G256" s="12"/>
      <c r="H256" s="12"/>
      <c r="I256" s="12"/>
      <c r="J256" s="12"/>
      <c r="K256" s="13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05"/>
      <c r="X256" s="12"/>
      <c r="Y256" s="105"/>
    </row>
    <row r="257" spans="1:25" ht="13.5" customHeight="1" x14ac:dyDescent="0.2">
      <c r="A257" s="6"/>
      <c r="B257" s="6"/>
      <c r="C257" s="12"/>
      <c r="D257" s="12"/>
      <c r="E257" s="12"/>
      <c r="F257" s="12"/>
      <c r="G257" s="12"/>
      <c r="H257" s="12"/>
      <c r="I257" s="12"/>
      <c r="J257" s="12"/>
      <c r="K257" s="13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05"/>
      <c r="X257" s="12"/>
      <c r="Y257" s="105"/>
    </row>
    <row r="258" spans="1:25" ht="13.5" customHeight="1" x14ac:dyDescent="0.2">
      <c r="A258" s="6"/>
      <c r="B258" s="6"/>
      <c r="C258" s="12"/>
      <c r="D258" s="12"/>
      <c r="E258" s="12"/>
      <c r="F258" s="12"/>
      <c r="G258" s="12"/>
      <c r="H258" s="12"/>
      <c r="I258" s="12"/>
      <c r="J258" s="12"/>
      <c r="K258" s="13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05"/>
      <c r="X258" s="12"/>
      <c r="Y258" s="105"/>
    </row>
    <row r="259" spans="1:25" ht="13.5" customHeight="1" x14ac:dyDescent="0.2">
      <c r="A259" s="6"/>
      <c r="B259" s="6"/>
      <c r="C259" s="12"/>
      <c r="D259" s="12"/>
      <c r="E259" s="12"/>
      <c r="F259" s="12"/>
      <c r="G259" s="12"/>
      <c r="H259" s="12"/>
      <c r="I259" s="12"/>
      <c r="J259" s="12"/>
      <c r="K259" s="13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05"/>
      <c r="X259" s="12"/>
      <c r="Y259" s="105"/>
    </row>
    <row r="260" spans="1:25" ht="13.5" customHeight="1" x14ac:dyDescent="0.2">
      <c r="A260" s="6"/>
      <c r="B260" s="6"/>
      <c r="C260" s="12"/>
      <c r="D260" s="12"/>
      <c r="E260" s="12"/>
      <c r="F260" s="12"/>
      <c r="G260" s="12"/>
      <c r="H260" s="12"/>
      <c r="I260" s="12"/>
      <c r="J260" s="12"/>
      <c r="K260" s="13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05"/>
      <c r="X260" s="12"/>
      <c r="Y260" s="105"/>
    </row>
    <row r="261" spans="1:25" ht="13.5" customHeight="1" x14ac:dyDescent="0.2">
      <c r="A261" s="6"/>
      <c r="B261" s="6"/>
      <c r="C261" s="12"/>
      <c r="D261" s="12"/>
      <c r="E261" s="12"/>
      <c r="F261" s="12"/>
      <c r="G261" s="12"/>
      <c r="H261" s="12"/>
      <c r="I261" s="12"/>
      <c r="J261" s="12"/>
      <c r="K261" s="13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05"/>
      <c r="X261" s="12"/>
      <c r="Y261" s="105"/>
    </row>
    <row r="262" spans="1:25" ht="13.5" customHeight="1" x14ac:dyDescent="0.2">
      <c r="A262" s="6"/>
      <c r="B262" s="6"/>
      <c r="C262" s="12"/>
      <c r="D262" s="12"/>
      <c r="E262" s="12"/>
      <c r="F262" s="12"/>
      <c r="G262" s="12"/>
      <c r="H262" s="12"/>
      <c r="I262" s="12"/>
      <c r="J262" s="12"/>
      <c r="K262" s="13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05"/>
      <c r="X262" s="12"/>
      <c r="Y262" s="105"/>
    </row>
    <row r="263" spans="1:25" ht="13.5" customHeight="1" x14ac:dyDescent="0.2">
      <c r="A263" s="6"/>
      <c r="B263" s="6"/>
      <c r="C263" s="12"/>
      <c r="D263" s="12"/>
      <c r="E263" s="12"/>
      <c r="F263" s="12"/>
      <c r="G263" s="12"/>
      <c r="H263" s="12"/>
      <c r="I263" s="12"/>
      <c r="J263" s="12"/>
      <c r="K263" s="13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05"/>
      <c r="X263" s="12"/>
      <c r="Y263" s="105"/>
    </row>
    <row r="264" spans="1:25" ht="13.5" customHeight="1" x14ac:dyDescent="0.2">
      <c r="A264" s="6"/>
      <c r="B264" s="6"/>
      <c r="C264" s="12"/>
      <c r="D264" s="12"/>
      <c r="E264" s="12"/>
      <c r="F264" s="12"/>
      <c r="G264" s="12"/>
      <c r="H264" s="12"/>
      <c r="I264" s="12"/>
      <c r="J264" s="12"/>
      <c r="K264" s="13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05"/>
      <c r="X264" s="12"/>
      <c r="Y264" s="105"/>
    </row>
    <row r="265" spans="1:25" ht="13.5" customHeight="1" x14ac:dyDescent="0.2">
      <c r="A265" s="6"/>
      <c r="B265" s="6"/>
      <c r="C265" s="12"/>
      <c r="D265" s="12"/>
      <c r="E265" s="12"/>
      <c r="F265" s="12"/>
      <c r="G265" s="12"/>
      <c r="H265" s="12"/>
      <c r="I265" s="12"/>
      <c r="J265" s="12"/>
      <c r="K265" s="13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05"/>
      <c r="X265" s="12"/>
      <c r="Y265" s="105"/>
    </row>
    <row r="266" spans="1:25" ht="13.5" customHeight="1" x14ac:dyDescent="0.2">
      <c r="A266" s="6"/>
      <c r="B266" s="6"/>
      <c r="C266" s="12"/>
      <c r="D266" s="12"/>
      <c r="E266" s="12"/>
      <c r="F266" s="12"/>
      <c r="G266" s="12"/>
      <c r="H266" s="12"/>
      <c r="I266" s="12"/>
      <c r="J266" s="12"/>
      <c r="K266" s="13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05"/>
      <c r="X266" s="12"/>
      <c r="Y266" s="105"/>
    </row>
    <row r="267" spans="1:25" ht="13.5" customHeight="1" x14ac:dyDescent="0.2">
      <c r="A267" s="6"/>
      <c r="B267" s="6"/>
      <c r="C267" s="12"/>
      <c r="D267" s="12"/>
      <c r="E267" s="12"/>
      <c r="F267" s="12"/>
      <c r="G267" s="12"/>
      <c r="H267" s="12"/>
      <c r="I267" s="12"/>
      <c r="J267" s="12"/>
      <c r="K267" s="13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05"/>
      <c r="X267" s="12"/>
      <c r="Y267" s="105"/>
    </row>
    <row r="268" spans="1:25" ht="13.5" customHeight="1" x14ac:dyDescent="0.2">
      <c r="A268" s="6"/>
      <c r="B268" s="6"/>
      <c r="C268" s="12"/>
      <c r="D268" s="12"/>
      <c r="E268" s="12"/>
      <c r="F268" s="12"/>
      <c r="G268" s="12"/>
      <c r="H268" s="12"/>
      <c r="I268" s="12"/>
      <c r="J268" s="12"/>
      <c r="K268" s="13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05"/>
      <c r="X268" s="12"/>
      <c r="Y268" s="105"/>
    </row>
    <row r="269" spans="1:25" ht="13.5" customHeight="1" x14ac:dyDescent="0.2">
      <c r="A269" s="6"/>
      <c r="B269" s="6"/>
      <c r="C269" s="12"/>
      <c r="D269" s="12"/>
      <c r="E269" s="12"/>
      <c r="F269" s="12"/>
      <c r="G269" s="12"/>
      <c r="H269" s="12"/>
      <c r="I269" s="12"/>
      <c r="J269" s="12"/>
      <c r="K269" s="13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05"/>
      <c r="X269" s="12"/>
      <c r="Y269" s="105"/>
    </row>
    <row r="270" spans="1:25" ht="13.5" customHeight="1" x14ac:dyDescent="0.2">
      <c r="A270" s="6"/>
      <c r="B270" s="6"/>
      <c r="C270" s="12"/>
      <c r="D270" s="12"/>
      <c r="E270" s="12"/>
      <c r="F270" s="12"/>
      <c r="G270" s="12"/>
      <c r="H270" s="12"/>
      <c r="I270" s="12"/>
      <c r="J270" s="12"/>
      <c r="K270" s="13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05"/>
      <c r="X270" s="12"/>
      <c r="Y270" s="105"/>
    </row>
    <row r="271" spans="1:25" ht="13.5" customHeight="1" x14ac:dyDescent="0.2">
      <c r="A271" s="6"/>
      <c r="B271" s="6"/>
      <c r="C271" s="12"/>
      <c r="D271" s="12"/>
      <c r="E271" s="12"/>
      <c r="F271" s="12"/>
      <c r="G271" s="12"/>
      <c r="H271" s="12"/>
      <c r="I271" s="12"/>
      <c r="J271" s="12"/>
      <c r="K271" s="13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05"/>
      <c r="X271" s="12"/>
      <c r="Y271" s="105"/>
    </row>
    <row r="272" spans="1:25" ht="13.5" customHeight="1" x14ac:dyDescent="0.2">
      <c r="A272" s="6"/>
      <c r="B272" s="6"/>
      <c r="C272" s="12"/>
      <c r="D272" s="12"/>
      <c r="E272" s="12"/>
      <c r="F272" s="12"/>
      <c r="G272" s="12"/>
      <c r="H272" s="12"/>
      <c r="I272" s="12"/>
      <c r="J272" s="12"/>
      <c r="K272" s="13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05"/>
      <c r="X272" s="12"/>
      <c r="Y272" s="105"/>
    </row>
    <row r="273" spans="1:25" ht="13.5" customHeight="1" x14ac:dyDescent="0.2">
      <c r="A273" s="6"/>
      <c r="B273" s="6"/>
      <c r="C273" s="12"/>
      <c r="D273" s="12"/>
      <c r="E273" s="12"/>
      <c r="F273" s="12"/>
      <c r="G273" s="12"/>
      <c r="H273" s="12"/>
      <c r="I273" s="12"/>
      <c r="J273" s="12"/>
      <c r="K273" s="13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05"/>
      <c r="X273" s="12"/>
      <c r="Y273" s="105"/>
    </row>
    <row r="274" spans="1:25" ht="13.5" customHeight="1" x14ac:dyDescent="0.2">
      <c r="A274" s="6"/>
      <c r="B274" s="6"/>
      <c r="C274" s="12"/>
      <c r="D274" s="12"/>
      <c r="E274" s="12"/>
      <c r="F274" s="12"/>
      <c r="G274" s="12"/>
      <c r="H274" s="12"/>
      <c r="I274" s="12"/>
      <c r="J274" s="12"/>
      <c r="K274" s="13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05"/>
      <c r="X274" s="12"/>
      <c r="Y274" s="105"/>
    </row>
    <row r="275" spans="1:25" ht="13.5" customHeight="1" x14ac:dyDescent="0.2">
      <c r="A275" s="6"/>
      <c r="B275" s="6"/>
      <c r="C275" s="12"/>
      <c r="D275" s="12"/>
      <c r="E275" s="12"/>
      <c r="F275" s="12"/>
      <c r="G275" s="12"/>
      <c r="H275" s="12"/>
      <c r="I275" s="12"/>
      <c r="J275" s="12"/>
      <c r="K275" s="13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05"/>
      <c r="X275" s="12"/>
      <c r="Y275" s="105"/>
    </row>
    <row r="276" spans="1:25" ht="13.5" customHeight="1" x14ac:dyDescent="0.2">
      <c r="A276" s="6"/>
      <c r="B276" s="6"/>
      <c r="C276" s="12"/>
      <c r="D276" s="12"/>
      <c r="E276" s="12"/>
      <c r="F276" s="12"/>
      <c r="G276" s="12"/>
      <c r="H276" s="12"/>
      <c r="I276" s="12"/>
      <c r="J276" s="12"/>
      <c r="K276" s="13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05"/>
      <c r="X276" s="12"/>
      <c r="Y276" s="105"/>
    </row>
    <row r="277" spans="1:25" ht="13.5" customHeight="1" x14ac:dyDescent="0.2">
      <c r="A277" s="6"/>
      <c r="B277" s="6"/>
      <c r="C277" s="12"/>
      <c r="D277" s="12"/>
      <c r="E277" s="12"/>
      <c r="F277" s="12"/>
      <c r="G277" s="12"/>
      <c r="H277" s="12"/>
      <c r="I277" s="12"/>
      <c r="J277" s="12"/>
      <c r="K277" s="13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05"/>
      <c r="X277" s="12"/>
      <c r="Y277" s="105"/>
    </row>
    <row r="278" spans="1:25" ht="13.5" customHeight="1" x14ac:dyDescent="0.2">
      <c r="A278" s="6"/>
      <c r="B278" s="6"/>
      <c r="C278" s="12"/>
      <c r="D278" s="12"/>
      <c r="E278" s="12"/>
      <c r="F278" s="12"/>
      <c r="G278" s="12"/>
      <c r="H278" s="12"/>
      <c r="I278" s="12"/>
      <c r="J278" s="12"/>
      <c r="K278" s="13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05"/>
      <c r="X278" s="12"/>
      <c r="Y278" s="105"/>
    </row>
    <row r="279" spans="1:25" ht="13.5" customHeight="1" x14ac:dyDescent="0.2">
      <c r="A279" s="6"/>
      <c r="B279" s="6"/>
      <c r="C279" s="12"/>
      <c r="D279" s="12"/>
      <c r="E279" s="12"/>
      <c r="F279" s="12"/>
      <c r="G279" s="12"/>
      <c r="H279" s="12"/>
      <c r="I279" s="12"/>
      <c r="J279" s="12"/>
      <c r="K279" s="13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05"/>
      <c r="X279" s="12"/>
      <c r="Y279" s="105"/>
    </row>
    <row r="280" spans="1:25" ht="13.5" customHeight="1" x14ac:dyDescent="0.2">
      <c r="A280" s="6"/>
      <c r="B280" s="6"/>
      <c r="C280" s="12"/>
      <c r="D280" s="12"/>
      <c r="E280" s="12"/>
      <c r="F280" s="12"/>
      <c r="G280" s="12"/>
      <c r="H280" s="12"/>
      <c r="I280" s="12"/>
      <c r="J280" s="12"/>
      <c r="K280" s="13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05"/>
      <c r="X280" s="12"/>
      <c r="Y280" s="105"/>
    </row>
    <row r="281" spans="1:25" ht="13.5" customHeight="1" x14ac:dyDescent="0.2">
      <c r="A281" s="6"/>
      <c r="B281" s="6"/>
      <c r="C281" s="12"/>
      <c r="D281" s="12"/>
      <c r="E281" s="12"/>
      <c r="F281" s="12"/>
      <c r="G281" s="12"/>
      <c r="H281" s="12"/>
      <c r="I281" s="12"/>
      <c r="J281" s="12"/>
      <c r="K281" s="13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05"/>
      <c r="X281" s="12"/>
      <c r="Y281" s="105"/>
    </row>
    <row r="282" spans="1:25" ht="13.5" customHeight="1" x14ac:dyDescent="0.2">
      <c r="A282" s="6"/>
      <c r="B282" s="6"/>
      <c r="C282" s="12"/>
      <c r="D282" s="12"/>
      <c r="E282" s="12"/>
      <c r="F282" s="12"/>
      <c r="G282" s="12"/>
      <c r="H282" s="12"/>
      <c r="I282" s="12"/>
      <c r="J282" s="12"/>
      <c r="K282" s="13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05"/>
      <c r="X282" s="12"/>
      <c r="Y282" s="105"/>
    </row>
    <row r="283" spans="1:25" ht="13.5" customHeight="1" x14ac:dyDescent="0.2">
      <c r="A283" s="6"/>
      <c r="B283" s="6"/>
      <c r="C283" s="12"/>
      <c r="D283" s="12"/>
      <c r="E283" s="12"/>
      <c r="F283" s="12"/>
      <c r="G283" s="12"/>
      <c r="H283" s="12"/>
      <c r="I283" s="12"/>
      <c r="J283" s="12"/>
      <c r="K283" s="13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05"/>
      <c r="X283" s="12"/>
      <c r="Y283" s="105"/>
    </row>
    <row r="284" spans="1:25" ht="13.5" customHeight="1" x14ac:dyDescent="0.2">
      <c r="A284" s="6"/>
      <c r="B284" s="6"/>
      <c r="C284" s="12"/>
      <c r="D284" s="12"/>
      <c r="E284" s="12"/>
      <c r="F284" s="12"/>
      <c r="G284" s="12"/>
      <c r="H284" s="12"/>
      <c r="I284" s="12"/>
      <c r="J284" s="12"/>
      <c r="K284" s="13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05"/>
      <c r="X284" s="12"/>
      <c r="Y284" s="105"/>
    </row>
    <row r="285" spans="1:25" ht="13.5" customHeight="1" x14ac:dyDescent="0.2">
      <c r="A285" s="6"/>
      <c r="B285" s="6"/>
      <c r="C285" s="12"/>
      <c r="D285" s="12"/>
      <c r="E285" s="12"/>
      <c r="F285" s="12"/>
      <c r="G285" s="12"/>
      <c r="H285" s="12"/>
      <c r="I285" s="12"/>
      <c r="J285" s="12"/>
      <c r="K285" s="13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05"/>
      <c r="X285" s="12"/>
      <c r="Y285" s="105"/>
    </row>
    <row r="286" spans="1:25" ht="13.5" customHeight="1" x14ac:dyDescent="0.2">
      <c r="A286" s="6"/>
      <c r="B286" s="6"/>
      <c r="C286" s="12"/>
      <c r="D286" s="12"/>
      <c r="E286" s="12"/>
      <c r="F286" s="12"/>
      <c r="G286" s="12"/>
      <c r="H286" s="12"/>
      <c r="I286" s="12"/>
      <c r="J286" s="12"/>
      <c r="K286" s="13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05"/>
      <c r="X286" s="12"/>
      <c r="Y286" s="105"/>
    </row>
    <row r="287" spans="1:25" ht="13.5" customHeight="1" x14ac:dyDescent="0.2">
      <c r="A287" s="6"/>
      <c r="B287" s="6"/>
      <c r="C287" s="12"/>
      <c r="D287" s="12"/>
      <c r="E287" s="12"/>
      <c r="F287" s="12"/>
      <c r="G287" s="12"/>
      <c r="H287" s="12"/>
      <c r="I287" s="12"/>
      <c r="J287" s="12"/>
      <c r="K287" s="13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05"/>
      <c r="X287" s="12"/>
      <c r="Y287" s="105"/>
    </row>
    <row r="288" spans="1:25" ht="13.5" customHeight="1" x14ac:dyDescent="0.2">
      <c r="A288" s="6"/>
      <c r="B288" s="6"/>
      <c r="C288" s="12"/>
      <c r="D288" s="12"/>
      <c r="E288" s="12"/>
      <c r="F288" s="12"/>
      <c r="G288" s="12"/>
      <c r="H288" s="12"/>
      <c r="I288" s="12"/>
      <c r="J288" s="12"/>
      <c r="K288" s="13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05"/>
      <c r="X288" s="12"/>
      <c r="Y288" s="105"/>
    </row>
    <row r="289" spans="1:25" ht="13.5" customHeight="1" x14ac:dyDescent="0.2">
      <c r="A289" s="6"/>
      <c r="B289" s="6"/>
      <c r="C289" s="12"/>
      <c r="D289" s="12"/>
      <c r="E289" s="12"/>
      <c r="F289" s="12"/>
      <c r="G289" s="12"/>
      <c r="H289" s="12"/>
      <c r="I289" s="12"/>
      <c r="J289" s="12"/>
      <c r="K289" s="13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05"/>
      <c r="X289" s="12"/>
      <c r="Y289" s="105"/>
    </row>
    <row r="290" spans="1:25" ht="13.5" customHeight="1" x14ac:dyDescent="0.2">
      <c r="A290" s="6"/>
      <c r="B290" s="6"/>
      <c r="C290" s="12"/>
      <c r="D290" s="12"/>
      <c r="E290" s="12"/>
      <c r="F290" s="12"/>
      <c r="G290" s="12"/>
      <c r="H290" s="12"/>
      <c r="I290" s="12"/>
      <c r="J290" s="12"/>
      <c r="K290" s="13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05"/>
      <c r="X290" s="12"/>
      <c r="Y290" s="105"/>
    </row>
    <row r="291" spans="1:25" ht="13.5" customHeight="1" x14ac:dyDescent="0.2">
      <c r="A291" s="6"/>
      <c r="B291" s="6"/>
      <c r="C291" s="12"/>
      <c r="D291" s="12"/>
      <c r="E291" s="12"/>
      <c r="F291" s="12"/>
      <c r="G291" s="12"/>
      <c r="H291" s="12"/>
      <c r="I291" s="12"/>
      <c r="J291" s="12"/>
      <c r="K291" s="13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05"/>
      <c r="X291" s="12"/>
      <c r="Y291" s="105"/>
    </row>
    <row r="292" spans="1:25" ht="13.5" customHeight="1" x14ac:dyDescent="0.2">
      <c r="A292" s="6"/>
      <c r="B292" s="6"/>
      <c r="C292" s="12"/>
      <c r="D292" s="12"/>
      <c r="E292" s="12"/>
      <c r="F292" s="12"/>
      <c r="G292" s="12"/>
      <c r="H292" s="12"/>
      <c r="I292" s="12"/>
      <c r="J292" s="12"/>
      <c r="K292" s="13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05"/>
      <c r="X292" s="12"/>
      <c r="Y292" s="105"/>
    </row>
    <row r="293" spans="1:25" ht="13.5" customHeight="1" x14ac:dyDescent="0.2">
      <c r="A293" s="6"/>
      <c r="B293" s="6"/>
      <c r="C293" s="12"/>
      <c r="D293" s="12"/>
      <c r="E293" s="12"/>
      <c r="F293" s="12"/>
      <c r="G293" s="12"/>
      <c r="H293" s="12"/>
      <c r="I293" s="12"/>
      <c r="J293" s="12"/>
      <c r="K293" s="13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05"/>
      <c r="X293" s="12"/>
      <c r="Y293" s="105"/>
    </row>
    <row r="294" spans="1:25" ht="13.5" customHeight="1" x14ac:dyDescent="0.2">
      <c r="A294" s="6"/>
      <c r="B294" s="6"/>
      <c r="C294" s="12"/>
      <c r="D294" s="12"/>
      <c r="E294" s="12"/>
      <c r="F294" s="12"/>
      <c r="G294" s="12"/>
      <c r="H294" s="12"/>
      <c r="I294" s="12"/>
      <c r="J294" s="12"/>
      <c r="K294" s="13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05"/>
      <c r="X294" s="12"/>
      <c r="Y294" s="105"/>
    </row>
    <row r="295" spans="1:25" ht="13.5" customHeight="1" x14ac:dyDescent="0.2">
      <c r="A295" s="6"/>
      <c r="B295" s="6"/>
      <c r="C295" s="12"/>
      <c r="D295" s="12"/>
      <c r="E295" s="12"/>
      <c r="F295" s="12"/>
      <c r="G295" s="12"/>
      <c r="H295" s="12"/>
      <c r="I295" s="12"/>
      <c r="J295" s="12"/>
      <c r="K295" s="13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05"/>
      <c r="X295" s="12"/>
      <c r="Y295" s="105"/>
    </row>
    <row r="296" spans="1:25" ht="13.5" customHeight="1" x14ac:dyDescent="0.2">
      <c r="A296" s="6"/>
      <c r="B296" s="6"/>
      <c r="C296" s="12"/>
      <c r="D296" s="12"/>
      <c r="E296" s="12"/>
      <c r="F296" s="12"/>
      <c r="G296" s="12"/>
      <c r="H296" s="12"/>
      <c r="I296" s="12"/>
      <c r="J296" s="12"/>
      <c r="K296" s="13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05"/>
      <c r="X296" s="12"/>
      <c r="Y296" s="105"/>
    </row>
    <row r="297" spans="1:25" ht="13.5" customHeight="1" x14ac:dyDescent="0.2">
      <c r="A297" s="6"/>
      <c r="B297" s="6"/>
      <c r="C297" s="12"/>
      <c r="D297" s="12"/>
      <c r="E297" s="12"/>
      <c r="F297" s="12"/>
      <c r="G297" s="12"/>
      <c r="H297" s="12"/>
      <c r="I297" s="12"/>
      <c r="J297" s="12"/>
      <c r="K297" s="13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05"/>
      <c r="X297" s="12"/>
      <c r="Y297" s="105"/>
    </row>
    <row r="298" spans="1:25" ht="13.5" customHeight="1" x14ac:dyDescent="0.2">
      <c r="A298" s="6"/>
      <c r="B298" s="6"/>
      <c r="C298" s="12"/>
      <c r="D298" s="12"/>
      <c r="E298" s="12"/>
      <c r="F298" s="12"/>
      <c r="G298" s="12"/>
      <c r="H298" s="12"/>
      <c r="I298" s="12"/>
      <c r="J298" s="12"/>
      <c r="K298" s="13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05"/>
      <c r="X298" s="12"/>
      <c r="Y298" s="105"/>
    </row>
    <row r="299" spans="1:25" ht="13.5" customHeight="1" x14ac:dyDescent="0.2">
      <c r="A299" s="6"/>
      <c r="B299" s="6"/>
      <c r="C299" s="12"/>
      <c r="D299" s="12"/>
      <c r="E299" s="12"/>
      <c r="F299" s="12"/>
      <c r="G299" s="12"/>
      <c r="H299" s="12"/>
      <c r="I299" s="12"/>
      <c r="J299" s="12"/>
      <c r="K299" s="13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05"/>
      <c r="X299" s="12"/>
      <c r="Y299" s="105"/>
    </row>
    <row r="300" spans="1:25" ht="13.5" customHeight="1" x14ac:dyDescent="0.2">
      <c r="A300" s="6"/>
      <c r="B300" s="6"/>
      <c r="C300" s="12"/>
      <c r="D300" s="12"/>
      <c r="E300" s="12"/>
      <c r="F300" s="12"/>
      <c r="G300" s="12"/>
      <c r="H300" s="12"/>
      <c r="I300" s="12"/>
      <c r="J300" s="12"/>
      <c r="K300" s="13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05"/>
      <c r="X300" s="12"/>
      <c r="Y300" s="105"/>
    </row>
    <row r="301" spans="1:25" ht="13.5" customHeight="1" x14ac:dyDescent="0.2">
      <c r="A301" s="6"/>
      <c r="B301" s="6"/>
      <c r="C301" s="12"/>
      <c r="D301" s="12"/>
      <c r="E301" s="12"/>
      <c r="F301" s="12"/>
      <c r="G301" s="12"/>
      <c r="H301" s="12"/>
      <c r="I301" s="12"/>
      <c r="J301" s="12"/>
      <c r="K301" s="13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05"/>
      <c r="X301" s="12"/>
      <c r="Y301" s="105"/>
    </row>
    <row r="302" spans="1:25" ht="13.5" customHeight="1" x14ac:dyDescent="0.2">
      <c r="A302" s="6"/>
      <c r="B302" s="6"/>
      <c r="C302" s="12"/>
      <c r="D302" s="12"/>
      <c r="E302" s="12"/>
      <c r="F302" s="12"/>
      <c r="G302" s="12"/>
      <c r="H302" s="12"/>
      <c r="I302" s="12"/>
      <c r="J302" s="12"/>
      <c r="K302" s="13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05"/>
      <c r="X302" s="12"/>
      <c r="Y302" s="105"/>
    </row>
    <row r="303" spans="1:25" ht="13.5" customHeight="1" x14ac:dyDescent="0.2">
      <c r="A303" s="6"/>
      <c r="B303" s="6"/>
      <c r="C303" s="12"/>
      <c r="D303" s="12"/>
      <c r="E303" s="12"/>
      <c r="F303" s="12"/>
      <c r="G303" s="12"/>
      <c r="H303" s="12"/>
      <c r="I303" s="12"/>
      <c r="J303" s="12"/>
      <c r="K303" s="13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05"/>
      <c r="X303" s="12"/>
      <c r="Y303" s="105"/>
    </row>
    <row r="304" spans="1:25" ht="13.5" customHeight="1" x14ac:dyDescent="0.2">
      <c r="A304" s="6"/>
      <c r="B304" s="6"/>
      <c r="C304" s="12"/>
      <c r="D304" s="12"/>
      <c r="E304" s="12"/>
      <c r="F304" s="12"/>
      <c r="G304" s="12"/>
      <c r="H304" s="12"/>
      <c r="I304" s="12"/>
      <c r="J304" s="12"/>
      <c r="K304" s="13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05"/>
      <c r="X304" s="12"/>
      <c r="Y304" s="105"/>
    </row>
    <row r="305" spans="1:25" ht="13.5" customHeight="1" x14ac:dyDescent="0.2">
      <c r="A305" s="6"/>
      <c r="B305" s="6"/>
      <c r="C305" s="12"/>
      <c r="D305" s="12"/>
      <c r="E305" s="12"/>
      <c r="F305" s="12"/>
      <c r="G305" s="12"/>
      <c r="H305" s="12"/>
      <c r="I305" s="12"/>
      <c r="J305" s="12"/>
      <c r="K305" s="13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05"/>
      <c r="X305" s="12"/>
      <c r="Y305" s="105"/>
    </row>
    <row r="306" spans="1:25" ht="13.5" customHeight="1" x14ac:dyDescent="0.2">
      <c r="A306" s="6"/>
      <c r="B306" s="6"/>
      <c r="C306" s="12"/>
      <c r="D306" s="12"/>
      <c r="E306" s="12"/>
      <c r="F306" s="12"/>
      <c r="G306" s="12"/>
      <c r="H306" s="12"/>
      <c r="I306" s="12"/>
      <c r="J306" s="12"/>
      <c r="K306" s="13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05"/>
      <c r="X306" s="12"/>
      <c r="Y306" s="105"/>
    </row>
    <row r="307" spans="1:25" ht="13.5" customHeight="1" x14ac:dyDescent="0.2">
      <c r="A307" s="6"/>
      <c r="B307" s="6"/>
      <c r="C307" s="12"/>
      <c r="D307" s="12"/>
      <c r="E307" s="12"/>
      <c r="F307" s="12"/>
      <c r="G307" s="12"/>
      <c r="H307" s="12"/>
      <c r="I307" s="12"/>
      <c r="J307" s="12"/>
      <c r="K307" s="13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05"/>
      <c r="X307" s="12"/>
      <c r="Y307" s="105"/>
    </row>
    <row r="308" spans="1:25" ht="13.5" customHeight="1" x14ac:dyDescent="0.2">
      <c r="A308" s="6"/>
      <c r="B308" s="6"/>
      <c r="C308" s="12"/>
      <c r="D308" s="12"/>
      <c r="E308" s="12"/>
      <c r="F308" s="12"/>
      <c r="G308" s="12"/>
      <c r="H308" s="12"/>
      <c r="I308" s="12"/>
      <c r="J308" s="12"/>
      <c r="K308" s="13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05"/>
      <c r="X308" s="12"/>
      <c r="Y308" s="105"/>
    </row>
    <row r="309" spans="1:25" ht="13.5" customHeight="1" x14ac:dyDescent="0.2">
      <c r="A309" s="6"/>
      <c r="B309" s="6"/>
      <c r="C309" s="12"/>
      <c r="D309" s="12"/>
      <c r="E309" s="12"/>
      <c r="F309" s="12"/>
      <c r="G309" s="12"/>
      <c r="H309" s="12"/>
      <c r="I309" s="12"/>
      <c r="J309" s="12"/>
      <c r="K309" s="13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05"/>
      <c r="X309" s="12"/>
      <c r="Y309" s="105"/>
    </row>
    <row r="310" spans="1:25" ht="13.5" customHeight="1" x14ac:dyDescent="0.2">
      <c r="A310" s="6"/>
      <c r="B310" s="6"/>
      <c r="C310" s="12"/>
      <c r="D310" s="12"/>
      <c r="E310" s="12"/>
      <c r="F310" s="12"/>
      <c r="G310" s="12"/>
      <c r="H310" s="12"/>
      <c r="I310" s="12"/>
      <c r="J310" s="12"/>
      <c r="K310" s="13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05"/>
      <c r="X310" s="12"/>
      <c r="Y310" s="105"/>
    </row>
    <row r="311" spans="1:25" ht="13.5" customHeight="1" x14ac:dyDescent="0.2">
      <c r="A311" s="6"/>
      <c r="B311" s="6"/>
      <c r="C311" s="12"/>
      <c r="D311" s="12"/>
      <c r="E311" s="12"/>
      <c r="F311" s="12"/>
      <c r="G311" s="12"/>
      <c r="H311" s="12"/>
      <c r="I311" s="12"/>
      <c r="J311" s="12"/>
      <c r="K311" s="13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05"/>
      <c r="X311" s="12"/>
      <c r="Y311" s="105"/>
    </row>
    <row r="312" spans="1:25" ht="13.5" customHeight="1" x14ac:dyDescent="0.2">
      <c r="A312" s="6"/>
      <c r="B312" s="6"/>
      <c r="C312" s="12"/>
      <c r="D312" s="12"/>
      <c r="E312" s="12"/>
      <c r="F312" s="12"/>
      <c r="G312" s="12"/>
      <c r="H312" s="12"/>
      <c r="I312" s="12"/>
      <c r="J312" s="12"/>
      <c r="K312" s="13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05"/>
      <c r="X312" s="12"/>
      <c r="Y312" s="105"/>
    </row>
    <row r="313" spans="1:25" ht="13.5" customHeight="1" x14ac:dyDescent="0.2">
      <c r="A313" s="6"/>
      <c r="B313" s="6"/>
      <c r="C313" s="12"/>
      <c r="D313" s="12"/>
      <c r="E313" s="12"/>
      <c r="F313" s="12"/>
      <c r="G313" s="12"/>
      <c r="H313" s="12"/>
      <c r="I313" s="12"/>
      <c r="J313" s="12"/>
      <c r="K313" s="13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05"/>
      <c r="X313" s="12"/>
      <c r="Y313" s="105"/>
    </row>
    <row r="314" spans="1:25" ht="13.5" customHeight="1" x14ac:dyDescent="0.2">
      <c r="A314" s="6"/>
      <c r="B314" s="6"/>
      <c r="C314" s="12"/>
      <c r="D314" s="12"/>
      <c r="E314" s="12"/>
      <c r="F314" s="12"/>
      <c r="G314" s="12"/>
      <c r="H314" s="12"/>
      <c r="I314" s="12"/>
      <c r="J314" s="12"/>
      <c r="K314" s="13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05"/>
      <c r="X314" s="12"/>
      <c r="Y314" s="105"/>
    </row>
    <row r="315" spans="1:25" ht="13.5" customHeight="1" x14ac:dyDescent="0.2">
      <c r="A315" s="6"/>
      <c r="B315" s="6"/>
      <c r="C315" s="12"/>
      <c r="D315" s="12"/>
      <c r="E315" s="12"/>
      <c r="F315" s="12"/>
      <c r="G315" s="12"/>
      <c r="H315" s="12"/>
      <c r="I315" s="12"/>
      <c r="J315" s="12"/>
      <c r="K315" s="13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05"/>
      <c r="X315" s="12"/>
      <c r="Y315" s="105"/>
    </row>
    <row r="316" spans="1:25" ht="13.5" customHeight="1" x14ac:dyDescent="0.2">
      <c r="A316" s="6"/>
      <c r="B316" s="6"/>
      <c r="C316" s="12"/>
      <c r="D316" s="12"/>
      <c r="E316" s="12"/>
      <c r="F316" s="12"/>
      <c r="G316" s="12"/>
      <c r="H316" s="12"/>
      <c r="I316" s="12"/>
      <c r="J316" s="12"/>
      <c r="K316" s="13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05"/>
      <c r="X316" s="12"/>
      <c r="Y316" s="105"/>
    </row>
    <row r="317" spans="1:25" ht="13.5" customHeight="1" x14ac:dyDescent="0.2">
      <c r="A317" s="6"/>
      <c r="B317" s="6"/>
      <c r="C317" s="12"/>
      <c r="D317" s="12"/>
      <c r="E317" s="12"/>
      <c r="F317" s="12"/>
      <c r="G317" s="12"/>
      <c r="H317" s="12"/>
      <c r="I317" s="12"/>
      <c r="J317" s="12"/>
      <c r="K317" s="13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05"/>
      <c r="X317" s="12"/>
      <c r="Y317" s="105"/>
    </row>
    <row r="318" spans="1:25" ht="13.5" customHeight="1" x14ac:dyDescent="0.2">
      <c r="A318" s="6"/>
      <c r="B318" s="6"/>
      <c r="C318" s="12"/>
      <c r="D318" s="12"/>
      <c r="E318" s="12"/>
      <c r="F318" s="12"/>
      <c r="G318" s="12"/>
      <c r="H318" s="12"/>
      <c r="I318" s="12"/>
      <c r="J318" s="12"/>
      <c r="K318" s="13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05"/>
      <c r="X318" s="12"/>
      <c r="Y318" s="105"/>
    </row>
    <row r="319" spans="1:25" ht="13.5" customHeight="1" x14ac:dyDescent="0.2">
      <c r="A319" s="6"/>
      <c r="B319" s="6"/>
      <c r="C319" s="12"/>
      <c r="D319" s="12"/>
      <c r="E319" s="12"/>
      <c r="F319" s="12"/>
      <c r="G319" s="12"/>
      <c r="H319" s="12"/>
      <c r="I319" s="12"/>
      <c r="J319" s="12"/>
      <c r="K319" s="13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05"/>
      <c r="X319" s="12"/>
      <c r="Y319" s="105"/>
    </row>
    <row r="320" spans="1:25" ht="13.5" customHeight="1" x14ac:dyDescent="0.2">
      <c r="A320" s="6"/>
      <c r="B320" s="6"/>
      <c r="C320" s="12"/>
      <c r="D320" s="12"/>
      <c r="E320" s="12"/>
      <c r="F320" s="12"/>
      <c r="G320" s="12"/>
      <c r="H320" s="12"/>
      <c r="I320" s="12"/>
      <c r="J320" s="12"/>
      <c r="K320" s="13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05"/>
      <c r="X320" s="12"/>
      <c r="Y320" s="105"/>
    </row>
    <row r="321" spans="1:25" ht="13.5" customHeight="1" x14ac:dyDescent="0.2">
      <c r="A321" s="6"/>
      <c r="B321" s="6"/>
      <c r="C321" s="12"/>
      <c r="D321" s="12"/>
      <c r="E321" s="12"/>
      <c r="F321" s="12"/>
      <c r="G321" s="12"/>
      <c r="H321" s="12"/>
      <c r="I321" s="12"/>
      <c r="J321" s="12"/>
      <c r="K321" s="13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05"/>
      <c r="X321" s="12"/>
      <c r="Y321" s="105"/>
    </row>
    <row r="322" spans="1:25" ht="13.5" customHeight="1" x14ac:dyDescent="0.2">
      <c r="A322" s="6"/>
      <c r="B322" s="6"/>
      <c r="C322" s="12"/>
      <c r="D322" s="12"/>
      <c r="E322" s="12"/>
      <c r="F322" s="12"/>
      <c r="G322" s="12"/>
      <c r="H322" s="12"/>
      <c r="I322" s="12"/>
      <c r="J322" s="12"/>
      <c r="K322" s="13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05"/>
      <c r="X322" s="12"/>
      <c r="Y322" s="105"/>
    </row>
    <row r="323" spans="1:25" ht="13.5" customHeight="1" x14ac:dyDescent="0.2">
      <c r="A323" s="6"/>
      <c r="B323" s="6"/>
      <c r="C323" s="12"/>
      <c r="D323" s="12"/>
      <c r="E323" s="12"/>
      <c r="F323" s="12"/>
      <c r="G323" s="12"/>
      <c r="H323" s="12"/>
      <c r="I323" s="12"/>
      <c r="J323" s="12"/>
      <c r="K323" s="13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05"/>
      <c r="X323" s="12"/>
      <c r="Y323" s="105"/>
    </row>
    <row r="324" spans="1:25" ht="13.5" customHeight="1" x14ac:dyDescent="0.2">
      <c r="A324" s="6"/>
      <c r="B324" s="6"/>
      <c r="C324" s="12"/>
      <c r="D324" s="12"/>
      <c r="E324" s="12"/>
      <c r="F324" s="12"/>
      <c r="G324" s="12"/>
      <c r="H324" s="12"/>
      <c r="I324" s="12"/>
      <c r="J324" s="12"/>
      <c r="K324" s="13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05"/>
      <c r="X324" s="12"/>
      <c r="Y324" s="105"/>
    </row>
    <row r="325" spans="1:25" ht="13.5" customHeight="1" x14ac:dyDescent="0.2">
      <c r="A325" s="6"/>
      <c r="B325" s="6"/>
      <c r="C325" s="12"/>
      <c r="D325" s="12"/>
      <c r="E325" s="12"/>
      <c r="F325" s="12"/>
      <c r="G325" s="12"/>
      <c r="H325" s="12"/>
      <c r="I325" s="12"/>
      <c r="J325" s="12"/>
      <c r="K325" s="13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05"/>
      <c r="X325" s="12"/>
      <c r="Y325" s="105"/>
    </row>
    <row r="326" spans="1:25" ht="13.5" customHeight="1" x14ac:dyDescent="0.2">
      <c r="A326" s="6"/>
      <c r="B326" s="6"/>
      <c r="C326" s="12"/>
      <c r="D326" s="12"/>
      <c r="E326" s="12"/>
      <c r="F326" s="12"/>
      <c r="G326" s="12"/>
      <c r="H326" s="12"/>
      <c r="I326" s="12"/>
      <c r="J326" s="12"/>
      <c r="K326" s="13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05"/>
      <c r="X326" s="12"/>
      <c r="Y326" s="105"/>
    </row>
    <row r="327" spans="1:25" ht="13.5" customHeight="1" x14ac:dyDescent="0.2">
      <c r="A327" s="6"/>
      <c r="B327" s="6"/>
      <c r="C327" s="12"/>
      <c r="D327" s="12"/>
      <c r="E327" s="12"/>
      <c r="F327" s="12"/>
      <c r="G327" s="12"/>
      <c r="H327" s="12"/>
      <c r="I327" s="12"/>
      <c r="J327" s="12"/>
      <c r="K327" s="13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05"/>
      <c r="X327" s="12"/>
      <c r="Y327" s="105"/>
    </row>
    <row r="328" spans="1:25" ht="13.5" customHeight="1" x14ac:dyDescent="0.2">
      <c r="A328" s="6"/>
      <c r="B328" s="6"/>
      <c r="C328" s="12"/>
      <c r="D328" s="12"/>
      <c r="E328" s="12"/>
      <c r="F328" s="12"/>
      <c r="G328" s="12"/>
      <c r="H328" s="12"/>
      <c r="I328" s="12"/>
      <c r="J328" s="12"/>
      <c r="K328" s="13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05"/>
      <c r="X328" s="12"/>
      <c r="Y328" s="105"/>
    </row>
    <row r="329" spans="1:25" ht="13.5" customHeight="1" x14ac:dyDescent="0.2">
      <c r="A329" s="6"/>
      <c r="B329" s="6"/>
      <c r="C329" s="12"/>
      <c r="D329" s="12"/>
      <c r="E329" s="12"/>
      <c r="F329" s="12"/>
      <c r="G329" s="12"/>
      <c r="H329" s="12"/>
      <c r="I329" s="12"/>
      <c r="J329" s="12"/>
      <c r="K329" s="13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05"/>
      <c r="X329" s="12"/>
      <c r="Y329" s="105"/>
    </row>
    <row r="330" spans="1:25" ht="13.5" customHeight="1" x14ac:dyDescent="0.2">
      <c r="A330" s="6"/>
      <c r="B330" s="6"/>
      <c r="C330" s="12"/>
      <c r="D330" s="12"/>
      <c r="E330" s="12"/>
      <c r="F330" s="12"/>
      <c r="G330" s="12"/>
      <c r="H330" s="12"/>
      <c r="I330" s="12"/>
      <c r="J330" s="12"/>
      <c r="K330" s="13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05"/>
      <c r="X330" s="12"/>
      <c r="Y330" s="105"/>
    </row>
    <row r="331" spans="1:25" ht="13.5" customHeight="1" x14ac:dyDescent="0.2">
      <c r="A331" s="6"/>
      <c r="B331" s="6"/>
      <c r="C331" s="12"/>
      <c r="D331" s="12"/>
      <c r="E331" s="12"/>
      <c r="F331" s="12"/>
      <c r="G331" s="12"/>
      <c r="H331" s="12"/>
      <c r="I331" s="12"/>
      <c r="J331" s="12"/>
      <c r="K331" s="13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05"/>
      <c r="X331" s="12"/>
      <c r="Y331" s="105"/>
    </row>
    <row r="332" spans="1:25" ht="13.5" customHeight="1" x14ac:dyDescent="0.2">
      <c r="A332" s="6"/>
      <c r="B332" s="6"/>
      <c r="C332" s="12"/>
      <c r="D332" s="12"/>
      <c r="E332" s="12"/>
      <c r="F332" s="12"/>
      <c r="G332" s="12"/>
      <c r="H332" s="12"/>
      <c r="I332" s="12"/>
      <c r="J332" s="12"/>
      <c r="K332" s="13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05"/>
      <c r="X332" s="12"/>
      <c r="Y332" s="105"/>
    </row>
    <row r="333" spans="1:25" ht="13.5" customHeight="1" x14ac:dyDescent="0.2">
      <c r="A333" s="6"/>
      <c r="B333" s="6"/>
      <c r="C333" s="12"/>
      <c r="D333" s="12"/>
      <c r="E333" s="12"/>
      <c r="F333" s="12"/>
      <c r="G333" s="12"/>
      <c r="H333" s="12"/>
      <c r="I333" s="12"/>
      <c r="J333" s="12"/>
      <c r="K333" s="13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05"/>
      <c r="X333" s="12"/>
      <c r="Y333" s="105"/>
    </row>
    <row r="334" spans="1:25" ht="13.5" customHeight="1" x14ac:dyDescent="0.2">
      <c r="A334" s="6"/>
      <c r="B334" s="6"/>
      <c r="C334" s="12"/>
      <c r="D334" s="12"/>
      <c r="E334" s="12"/>
      <c r="F334" s="12"/>
      <c r="G334" s="12"/>
      <c r="H334" s="12"/>
      <c r="I334" s="12"/>
      <c r="J334" s="12"/>
      <c r="K334" s="13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05"/>
      <c r="X334" s="12"/>
      <c r="Y334" s="105"/>
    </row>
    <row r="335" spans="1:25" ht="13.5" customHeight="1" x14ac:dyDescent="0.2">
      <c r="A335" s="6"/>
      <c r="B335" s="6"/>
      <c r="C335" s="12"/>
      <c r="D335" s="12"/>
      <c r="E335" s="12"/>
      <c r="F335" s="12"/>
      <c r="G335" s="12"/>
      <c r="H335" s="12"/>
      <c r="I335" s="12"/>
      <c r="J335" s="12"/>
      <c r="K335" s="13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05"/>
      <c r="X335" s="12"/>
      <c r="Y335" s="105"/>
    </row>
    <row r="336" spans="1:25" ht="13.5" customHeight="1" x14ac:dyDescent="0.2">
      <c r="A336" s="6"/>
      <c r="B336" s="6"/>
      <c r="C336" s="12"/>
      <c r="D336" s="12"/>
      <c r="E336" s="12"/>
      <c r="F336" s="12"/>
      <c r="G336" s="12"/>
      <c r="H336" s="12"/>
      <c r="I336" s="12"/>
      <c r="J336" s="12"/>
      <c r="K336" s="13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05"/>
      <c r="X336" s="12"/>
      <c r="Y336" s="105"/>
    </row>
    <row r="337" spans="1:25" ht="13.5" customHeight="1" x14ac:dyDescent="0.2">
      <c r="A337" s="6"/>
      <c r="B337" s="6"/>
      <c r="C337" s="12"/>
      <c r="D337" s="12"/>
      <c r="E337" s="12"/>
      <c r="F337" s="12"/>
      <c r="G337" s="12"/>
      <c r="H337" s="12"/>
      <c r="I337" s="12"/>
      <c r="J337" s="12"/>
      <c r="K337" s="13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05"/>
      <c r="X337" s="12"/>
      <c r="Y337" s="105"/>
    </row>
    <row r="338" spans="1:25" ht="13.5" customHeight="1" x14ac:dyDescent="0.2">
      <c r="A338" s="6"/>
      <c r="B338" s="6"/>
      <c r="C338" s="12"/>
      <c r="D338" s="12"/>
      <c r="E338" s="12"/>
      <c r="F338" s="12"/>
      <c r="G338" s="12"/>
      <c r="H338" s="12"/>
      <c r="I338" s="12"/>
      <c r="J338" s="12"/>
      <c r="K338" s="13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05"/>
      <c r="X338" s="12"/>
      <c r="Y338" s="105"/>
    </row>
    <row r="339" spans="1:25" ht="13.5" customHeight="1" x14ac:dyDescent="0.2">
      <c r="A339" s="6"/>
      <c r="B339" s="6"/>
      <c r="C339" s="12"/>
      <c r="D339" s="12"/>
      <c r="E339" s="12"/>
      <c r="F339" s="12"/>
      <c r="G339" s="12"/>
      <c r="H339" s="12"/>
      <c r="I339" s="12"/>
      <c r="J339" s="12"/>
      <c r="K339" s="13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05"/>
      <c r="X339" s="12"/>
      <c r="Y339" s="105"/>
    </row>
    <row r="340" spans="1:25" ht="13.5" customHeight="1" x14ac:dyDescent="0.2">
      <c r="A340" s="6"/>
      <c r="B340" s="6"/>
      <c r="C340" s="12"/>
      <c r="D340" s="12"/>
      <c r="E340" s="12"/>
      <c r="F340" s="12"/>
      <c r="G340" s="12"/>
      <c r="H340" s="12"/>
      <c r="I340" s="12"/>
      <c r="J340" s="12"/>
      <c r="K340" s="13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05"/>
      <c r="X340" s="12"/>
      <c r="Y340" s="105"/>
    </row>
    <row r="341" spans="1:25" ht="13.5" customHeight="1" x14ac:dyDescent="0.2">
      <c r="A341" s="6"/>
      <c r="B341" s="6"/>
      <c r="C341" s="12"/>
      <c r="D341" s="12"/>
      <c r="E341" s="12"/>
      <c r="F341" s="12"/>
      <c r="G341" s="12"/>
      <c r="H341" s="12"/>
      <c r="I341" s="12"/>
      <c r="J341" s="12"/>
      <c r="K341" s="13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05"/>
      <c r="X341" s="12"/>
      <c r="Y341" s="105"/>
    </row>
    <row r="342" spans="1:25" ht="13.5" customHeight="1" x14ac:dyDescent="0.2">
      <c r="A342" s="6"/>
      <c r="B342" s="6"/>
      <c r="C342" s="12"/>
      <c r="D342" s="12"/>
      <c r="E342" s="12"/>
      <c r="F342" s="12"/>
      <c r="G342" s="12"/>
      <c r="H342" s="12"/>
      <c r="I342" s="12"/>
      <c r="J342" s="12"/>
      <c r="K342" s="13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05"/>
      <c r="X342" s="12"/>
      <c r="Y342" s="105"/>
    </row>
    <row r="343" spans="1:25" ht="13.5" customHeight="1" x14ac:dyDescent="0.2">
      <c r="A343" s="6"/>
      <c r="B343" s="6"/>
      <c r="C343" s="12"/>
      <c r="D343" s="12"/>
      <c r="E343" s="12"/>
      <c r="F343" s="12"/>
      <c r="G343" s="12"/>
      <c r="H343" s="12"/>
      <c r="I343" s="12"/>
      <c r="J343" s="12"/>
      <c r="K343" s="13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05"/>
      <c r="X343" s="12"/>
      <c r="Y343" s="105"/>
    </row>
    <row r="344" spans="1:25" ht="13.5" customHeight="1" x14ac:dyDescent="0.2">
      <c r="A344" s="6"/>
      <c r="B344" s="6"/>
      <c r="C344" s="12"/>
      <c r="D344" s="12"/>
      <c r="E344" s="12"/>
      <c r="F344" s="12"/>
      <c r="G344" s="12"/>
      <c r="H344" s="12"/>
      <c r="I344" s="12"/>
      <c r="J344" s="12"/>
      <c r="K344" s="13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05"/>
      <c r="X344" s="12"/>
      <c r="Y344" s="105"/>
    </row>
    <row r="345" spans="1:25" ht="13.5" customHeight="1" x14ac:dyDescent="0.2">
      <c r="A345" s="6"/>
      <c r="B345" s="6"/>
      <c r="C345" s="12"/>
      <c r="D345" s="12"/>
      <c r="E345" s="12"/>
      <c r="F345" s="12"/>
      <c r="G345" s="12"/>
      <c r="H345" s="12"/>
      <c r="I345" s="12"/>
      <c r="J345" s="12"/>
      <c r="K345" s="13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05"/>
      <c r="X345" s="12"/>
      <c r="Y345" s="105"/>
    </row>
    <row r="346" spans="1:25" ht="13.5" customHeight="1" x14ac:dyDescent="0.2">
      <c r="A346" s="6"/>
      <c r="B346" s="6"/>
      <c r="C346" s="12"/>
      <c r="D346" s="12"/>
      <c r="E346" s="12"/>
      <c r="F346" s="12"/>
      <c r="G346" s="12"/>
      <c r="H346" s="12"/>
      <c r="I346" s="12"/>
      <c r="J346" s="12"/>
      <c r="K346" s="13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05"/>
      <c r="X346" s="12"/>
      <c r="Y346" s="105"/>
    </row>
    <row r="347" spans="1:25" ht="13.5" customHeight="1" x14ac:dyDescent="0.2">
      <c r="A347" s="6"/>
      <c r="B347" s="6"/>
      <c r="C347" s="12"/>
      <c r="D347" s="12"/>
      <c r="E347" s="12"/>
      <c r="F347" s="12"/>
      <c r="G347" s="12"/>
      <c r="H347" s="12"/>
      <c r="I347" s="12"/>
      <c r="J347" s="12"/>
      <c r="K347" s="13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05"/>
      <c r="X347" s="12"/>
      <c r="Y347" s="105"/>
    </row>
    <row r="348" spans="1:25" ht="13.5" customHeight="1" x14ac:dyDescent="0.2">
      <c r="A348" s="6"/>
      <c r="B348" s="6"/>
      <c r="C348" s="12"/>
      <c r="D348" s="12"/>
      <c r="E348" s="12"/>
      <c r="F348" s="12"/>
      <c r="G348" s="12"/>
      <c r="H348" s="12"/>
      <c r="I348" s="12"/>
      <c r="J348" s="12"/>
      <c r="K348" s="13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05"/>
      <c r="X348" s="12"/>
      <c r="Y348" s="105"/>
    </row>
    <row r="349" spans="1:25" ht="13.5" customHeight="1" x14ac:dyDescent="0.2">
      <c r="A349" s="6"/>
      <c r="B349" s="6"/>
      <c r="C349" s="12"/>
      <c r="D349" s="12"/>
      <c r="E349" s="12"/>
      <c r="F349" s="12"/>
      <c r="G349" s="12"/>
      <c r="H349" s="12"/>
      <c r="I349" s="12"/>
      <c r="J349" s="12"/>
      <c r="K349" s="13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05"/>
      <c r="X349" s="12"/>
      <c r="Y349" s="105"/>
    </row>
    <row r="350" spans="1:25" ht="13.5" customHeight="1" x14ac:dyDescent="0.2">
      <c r="A350" s="6"/>
      <c r="B350" s="6"/>
      <c r="C350" s="12"/>
      <c r="D350" s="12"/>
      <c r="E350" s="12"/>
      <c r="F350" s="12"/>
      <c r="G350" s="12"/>
      <c r="H350" s="12"/>
      <c r="I350" s="12"/>
      <c r="J350" s="12"/>
      <c r="K350" s="13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05"/>
      <c r="X350" s="12"/>
      <c r="Y350" s="105"/>
    </row>
    <row r="351" spans="1:25" ht="13.5" customHeight="1" x14ac:dyDescent="0.2">
      <c r="A351" s="6"/>
      <c r="B351" s="6"/>
      <c r="C351" s="12"/>
      <c r="D351" s="12"/>
      <c r="E351" s="12"/>
      <c r="F351" s="12"/>
      <c r="G351" s="12"/>
      <c r="H351" s="12"/>
      <c r="I351" s="12"/>
      <c r="J351" s="12"/>
      <c r="K351" s="13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05"/>
      <c r="X351" s="12"/>
      <c r="Y351" s="105"/>
    </row>
    <row r="352" spans="1:25" ht="13.5" customHeight="1" x14ac:dyDescent="0.2">
      <c r="A352" s="6"/>
      <c r="B352" s="6"/>
      <c r="C352" s="12"/>
      <c r="D352" s="12"/>
      <c r="E352" s="12"/>
      <c r="F352" s="12"/>
      <c r="G352" s="12"/>
      <c r="H352" s="12"/>
      <c r="I352" s="12"/>
      <c r="J352" s="12"/>
      <c r="K352" s="13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05"/>
      <c r="X352" s="12"/>
      <c r="Y352" s="105"/>
    </row>
    <row r="353" spans="1:25" ht="13.5" customHeight="1" x14ac:dyDescent="0.2">
      <c r="A353" s="6"/>
      <c r="B353" s="6"/>
      <c r="C353" s="12"/>
      <c r="D353" s="12"/>
      <c r="E353" s="12"/>
      <c r="F353" s="12"/>
      <c r="G353" s="12"/>
      <c r="H353" s="12"/>
      <c r="I353" s="12"/>
      <c r="J353" s="12"/>
      <c r="K353" s="13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05"/>
      <c r="X353" s="12"/>
      <c r="Y353" s="105"/>
    </row>
    <row r="354" spans="1:25" ht="13.5" customHeight="1" x14ac:dyDescent="0.2">
      <c r="A354" s="6"/>
      <c r="B354" s="6"/>
      <c r="C354" s="12"/>
      <c r="D354" s="12"/>
      <c r="E354" s="12"/>
      <c r="F354" s="12"/>
      <c r="G354" s="12"/>
      <c r="H354" s="12"/>
      <c r="I354" s="12"/>
      <c r="J354" s="12"/>
      <c r="K354" s="13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05"/>
      <c r="X354" s="12"/>
      <c r="Y354" s="105"/>
    </row>
    <row r="355" spans="1:25" ht="13.5" customHeight="1" x14ac:dyDescent="0.2">
      <c r="A355" s="6"/>
      <c r="B355" s="6"/>
      <c r="C355" s="12"/>
      <c r="D355" s="12"/>
      <c r="E355" s="12"/>
      <c r="F355" s="12"/>
      <c r="G355" s="12"/>
      <c r="H355" s="12"/>
      <c r="I355" s="12"/>
      <c r="J355" s="12"/>
      <c r="K355" s="13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05"/>
      <c r="X355" s="12"/>
      <c r="Y355" s="105"/>
    </row>
    <row r="356" spans="1:25" ht="13.5" customHeight="1" x14ac:dyDescent="0.2">
      <c r="A356" s="6"/>
      <c r="B356" s="6"/>
      <c r="C356" s="12"/>
      <c r="D356" s="12"/>
      <c r="E356" s="12"/>
      <c r="F356" s="12"/>
      <c r="G356" s="12"/>
      <c r="H356" s="12"/>
      <c r="I356" s="12"/>
      <c r="J356" s="12"/>
      <c r="K356" s="13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05"/>
      <c r="X356" s="12"/>
      <c r="Y356" s="105"/>
    </row>
    <row r="357" spans="1:25" ht="13.5" customHeight="1" x14ac:dyDescent="0.2">
      <c r="A357" s="6"/>
      <c r="B357" s="6"/>
      <c r="C357" s="12"/>
      <c r="D357" s="12"/>
      <c r="E357" s="12"/>
      <c r="F357" s="12"/>
      <c r="G357" s="12"/>
      <c r="H357" s="12"/>
      <c r="I357" s="12"/>
      <c r="J357" s="12"/>
      <c r="K357" s="13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05"/>
      <c r="X357" s="12"/>
      <c r="Y357" s="105"/>
    </row>
    <row r="358" spans="1:25" ht="13.5" customHeight="1" x14ac:dyDescent="0.2">
      <c r="A358" s="6"/>
      <c r="B358" s="6"/>
      <c r="C358" s="12"/>
      <c r="D358" s="12"/>
      <c r="E358" s="12"/>
      <c r="F358" s="12"/>
      <c r="G358" s="12"/>
      <c r="H358" s="12"/>
      <c r="I358" s="12"/>
      <c r="J358" s="12"/>
      <c r="K358" s="13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05"/>
      <c r="X358" s="12"/>
      <c r="Y358" s="105"/>
    </row>
    <row r="359" spans="1:25" ht="13.5" customHeight="1" x14ac:dyDescent="0.2">
      <c r="A359" s="6"/>
      <c r="B359" s="6"/>
      <c r="C359" s="12"/>
      <c r="D359" s="12"/>
      <c r="E359" s="12"/>
      <c r="F359" s="12"/>
      <c r="G359" s="12"/>
      <c r="H359" s="12"/>
      <c r="I359" s="12"/>
      <c r="J359" s="12"/>
      <c r="K359" s="13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05"/>
      <c r="X359" s="12"/>
      <c r="Y359" s="105"/>
    </row>
    <row r="360" spans="1:25" ht="13.5" customHeight="1" x14ac:dyDescent="0.2">
      <c r="A360" s="6"/>
      <c r="B360" s="6"/>
      <c r="C360" s="12"/>
      <c r="D360" s="12"/>
      <c r="E360" s="12"/>
      <c r="F360" s="12"/>
      <c r="G360" s="12"/>
      <c r="H360" s="12"/>
      <c r="I360" s="12"/>
      <c r="J360" s="12"/>
      <c r="K360" s="13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05"/>
      <c r="X360" s="12"/>
      <c r="Y360" s="105"/>
    </row>
    <row r="361" spans="1:25" ht="13.5" customHeight="1" x14ac:dyDescent="0.2">
      <c r="A361" s="6"/>
      <c r="B361" s="6"/>
      <c r="C361" s="12"/>
      <c r="D361" s="12"/>
      <c r="E361" s="12"/>
      <c r="F361" s="12"/>
      <c r="G361" s="12"/>
      <c r="H361" s="12"/>
      <c r="I361" s="12"/>
      <c r="J361" s="12"/>
      <c r="K361" s="13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05"/>
      <c r="X361" s="12"/>
      <c r="Y361" s="105"/>
    </row>
    <row r="362" spans="1:25" ht="13.5" customHeight="1" x14ac:dyDescent="0.2">
      <c r="A362" s="6"/>
      <c r="B362" s="6"/>
      <c r="C362" s="12"/>
      <c r="D362" s="12"/>
      <c r="E362" s="12"/>
      <c r="F362" s="12"/>
      <c r="G362" s="12"/>
      <c r="H362" s="12"/>
      <c r="I362" s="12"/>
      <c r="J362" s="12"/>
      <c r="K362" s="13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05"/>
      <c r="X362" s="12"/>
      <c r="Y362" s="105"/>
    </row>
    <row r="363" spans="1:25" ht="13.5" customHeight="1" x14ac:dyDescent="0.2">
      <c r="A363" s="6"/>
      <c r="B363" s="6"/>
      <c r="C363" s="12"/>
      <c r="D363" s="12"/>
      <c r="E363" s="12"/>
      <c r="F363" s="12"/>
      <c r="G363" s="12"/>
      <c r="H363" s="12"/>
      <c r="I363" s="12"/>
      <c r="J363" s="12"/>
      <c r="K363" s="13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05"/>
      <c r="X363" s="12"/>
      <c r="Y363" s="105"/>
    </row>
    <row r="364" spans="1:25" ht="13.5" customHeight="1" x14ac:dyDescent="0.2">
      <c r="A364" s="6"/>
      <c r="B364" s="6"/>
      <c r="C364" s="12"/>
      <c r="D364" s="12"/>
      <c r="E364" s="12"/>
      <c r="F364" s="12"/>
      <c r="G364" s="12"/>
      <c r="H364" s="12"/>
      <c r="I364" s="12"/>
      <c r="J364" s="12"/>
      <c r="K364" s="13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05"/>
      <c r="X364" s="12"/>
      <c r="Y364" s="105"/>
    </row>
    <row r="365" spans="1:25" ht="13.5" customHeight="1" x14ac:dyDescent="0.2">
      <c r="A365" s="6"/>
      <c r="B365" s="6"/>
      <c r="C365" s="12"/>
      <c r="D365" s="12"/>
      <c r="E365" s="12"/>
      <c r="F365" s="12"/>
      <c r="G365" s="12"/>
      <c r="H365" s="12"/>
      <c r="I365" s="12"/>
      <c r="J365" s="12"/>
      <c r="K365" s="13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05"/>
      <c r="X365" s="12"/>
      <c r="Y365" s="105"/>
    </row>
    <row r="366" spans="1:25" ht="13.5" customHeight="1" x14ac:dyDescent="0.2">
      <c r="A366" s="6"/>
      <c r="B366" s="6"/>
      <c r="C366" s="12"/>
      <c r="D366" s="12"/>
      <c r="E366" s="12"/>
      <c r="F366" s="12"/>
      <c r="G366" s="12"/>
      <c r="H366" s="12"/>
      <c r="I366" s="12"/>
      <c r="J366" s="12"/>
      <c r="K366" s="13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05"/>
      <c r="X366" s="12"/>
      <c r="Y366" s="105"/>
    </row>
    <row r="367" spans="1:25" ht="13.5" customHeight="1" x14ac:dyDescent="0.2">
      <c r="A367" s="6"/>
      <c r="B367" s="6"/>
      <c r="C367" s="12"/>
      <c r="D367" s="12"/>
      <c r="E367" s="12"/>
      <c r="F367" s="12"/>
      <c r="G367" s="12"/>
      <c r="H367" s="12"/>
      <c r="I367" s="12"/>
      <c r="J367" s="12"/>
      <c r="K367" s="13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05"/>
      <c r="X367" s="12"/>
      <c r="Y367" s="105"/>
    </row>
    <row r="368" spans="1:25" ht="13.5" customHeight="1" x14ac:dyDescent="0.2">
      <c r="A368" s="6"/>
      <c r="B368" s="6"/>
      <c r="C368" s="12"/>
      <c r="D368" s="12"/>
      <c r="E368" s="12"/>
      <c r="F368" s="12"/>
      <c r="G368" s="12"/>
      <c r="H368" s="12"/>
      <c r="I368" s="12"/>
      <c r="J368" s="12"/>
      <c r="K368" s="13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05"/>
      <c r="X368" s="12"/>
      <c r="Y368" s="105"/>
    </row>
    <row r="369" spans="1:25" ht="13.5" customHeight="1" x14ac:dyDescent="0.2">
      <c r="A369" s="6"/>
      <c r="B369" s="6"/>
      <c r="C369" s="12"/>
      <c r="D369" s="12"/>
      <c r="E369" s="12"/>
      <c r="F369" s="12"/>
      <c r="G369" s="12"/>
      <c r="H369" s="12"/>
      <c r="I369" s="12"/>
      <c r="J369" s="12"/>
      <c r="K369" s="13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05"/>
      <c r="X369" s="12"/>
      <c r="Y369" s="105"/>
    </row>
    <row r="370" spans="1:25" ht="13.5" customHeight="1" x14ac:dyDescent="0.2">
      <c r="A370" s="6"/>
      <c r="B370" s="6"/>
      <c r="C370" s="12"/>
      <c r="D370" s="12"/>
      <c r="E370" s="12"/>
      <c r="F370" s="12"/>
      <c r="G370" s="12"/>
      <c r="H370" s="12"/>
      <c r="I370" s="12"/>
      <c r="J370" s="12"/>
      <c r="K370" s="13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05"/>
      <c r="X370" s="12"/>
      <c r="Y370" s="105"/>
    </row>
    <row r="371" spans="1:25" ht="13.5" customHeight="1" x14ac:dyDescent="0.2">
      <c r="A371" s="6"/>
      <c r="B371" s="6"/>
      <c r="C371" s="12"/>
      <c r="D371" s="12"/>
      <c r="E371" s="12"/>
      <c r="F371" s="12"/>
      <c r="G371" s="12"/>
      <c r="H371" s="12"/>
      <c r="I371" s="12"/>
      <c r="J371" s="12"/>
      <c r="K371" s="13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05"/>
      <c r="X371" s="12"/>
      <c r="Y371" s="105"/>
    </row>
    <row r="372" spans="1:25" ht="13.5" customHeight="1" x14ac:dyDescent="0.2">
      <c r="A372" s="6"/>
      <c r="B372" s="6"/>
      <c r="C372" s="12"/>
      <c r="D372" s="12"/>
      <c r="E372" s="12"/>
      <c r="F372" s="12"/>
      <c r="G372" s="12"/>
      <c r="H372" s="12"/>
      <c r="I372" s="12"/>
      <c r="J372" s="12"/>
      <c r="K372" s="13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05"/>
      <c r="X372" s="12"/>
      <c r="Y372" s="105"/>
    </row>
    <row r="373" spans="1:25" ht="13.5" customHeight="1" x14ac:dyDescent="0.2">
      <c r="A373" s="6"/>
      <c r="B373" s="6"/>
      <c r="C373" s="12"/>
      <c r="D373" s="12"/>
      <c r="E373" s="12"/>
      <c r="F373" s="12"/>
      <c r="G373" s="12"/>
      <c r="H373" s="12"/>
      <c r="I373" s="12"/>
      <c r="J373" s="12"/>
      <c r="K373" s="13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05"/>
      <c r="X373" s="12"/>
      <c r="Y373" s="105"/>
    </row>
    <row r="374" spans="1:25" ht="13.5" customHeight="1" x14ac:dyDescent="0.2">
      <c r="A374" s="6"/>
      <c r="B374" s="6"/>
      <c r="C374" s="12"/>
      <c r="D374" s="12"/>
      <c r="E374" s="12"/>
      <c r="F374" s="12"/>
      <c r="G374" s="12"/>
      <c r="H374" s="12"/>
      <c r="I374" s="12"/>
      <c r="J374" s="12"/>
      <c r="K374" s="13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05"/>
      <c r="X374" s="12"/>
      <c r="Y374" s="105"/>
    </row>
    <row r="375" spans="1:25" ht="13.5" customHeight="1" x14ac:dyDescent="0.2">
      <c r="A375" s="6"/>
      <c r="B375" s="6"/>
      <c r="C375" s="12"/>
      <c r="D375" s="12"/>
      <c r="E375" s="12"/>
      <c r="F375" s="12"/>
      <c r="G375" s="12"/>
      <c r="H375" s="12"/>
      <c r="I375" s="12"/>
      <c r="J375" s="12"/>
      <c r="K375" s="13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05"/>
      <c r="X375" s="12"/>
      <c r="Y375" s="105"/>
    </row>
    <row r="376" spans="1:25" ht="13.5" customHeight="1" x14ac:dyDescent="0.2">
      <c r="A376" s="6"/>
      <c r="B376" s="6"/>
      <c r="C376" s="12"/>
      <c r="D376" s="12"/>
      <c r="E376" s="12"/>
      <c r="F376" s="12"/>
      <c r="G376" s="12"/>
      <c r="H376" s="12"/>
      <c r="I376" s="12"/>
      <c r="J376" s="12"/>
      <c r="K376" s="13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05"/>
      <c r="X376" s="12"/>
      <c r="Y376" s="105"/>
    </row>
    <row r="377" spans="1:25" ht="13.5" customHeight="1" x14ac:dyDescent="0.2">
      <c r="A377" s="6"/>
      <c r="B377" s="6"/>
      <c r="C377" s="12"/>
      <c r="D377" s="12"/>
      <c r="E377" s="12"/>
      <c r="F377" s="12"/>
      <c r="G377" s="12"/>
      <c r="H377" s="12"/>
      <c r="I377" s="12"/>
      <c r="J377" s="12"/>
      <c r="K377" s="13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05"/>
      <c r="X377" s="12"/>
      <c r="Y377" s="105"/>
    </row>
    <row r="378" spans="1:25" ht="13.5" customHeight="1" x14ac:dyDescent="0.2">
      <c r="A378" s="6"/>
      <c r="B378" s="6"/>
      <c r="C378" s="12"/>
      <c r="D378" s="12"/>
      <c r="E378" s="12"/>
      <c r="F378" s="12"/>
      <c r="G378" s="12"/>
      <c r="H378" s="12"/>
      <c r="I378" s="12"/>
      <c r="J378" s="12"/>
      <c r="K378" s="13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05"/>
      <c r="X378" s="12"/>
      <c r="Y378" s="105"/>
    </row>
    <row r="379" spans="1:25" ht="13.5" customHeight="1" x14ac:dyDescent="0.2">
      <c r="A379" s="6"/>
      <c r="B379" s="6"/>
      <c r="C379" s="12"/>
      <c r="D379" s="12"/>
      <c r="E379" s="12"/>
      <c r="F379" s="12"/>
      <c r="G379" s="12"/>
      <c r="H379" s="12"/>
      <c r="I379" s="12"/>
      <c r="J379" s="12"/>
      <c r="K379" s="13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05"/>
      <c r="X379" s="12"/>
      <c r="Y379" s="105"/>
    </row>
    <row r="380" spans="1:25" ht="13.5" customHeight="1" x14ac:dyDescent="0.2">
      <c r="A380" s="6"/>
      <c r="B380" s="6"/>
      <c r="C380" s="12"/>
      <c r="D380" s="12"/>
      <c r="E380" s="12"/>
      <c r="F380" s="12"/>
      <c r="G380" s="12"/>
      <c r="H380" s="12"/>
      <c r="I380" s="12"/>
      <c r="J380" s="12"/>
      <c r="K380" s="13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05"/>
      <c r="X380" s="12"/>
      <c r="Y380" s="105"/>
    </row>
    <row r="381" spans="1:25" ht="13.5" customHeight="1" x14ac:dyDescent="0.2">
      <c r="A381" s="6"/>
      <c r="B381" s="6"/>
      <c r="C381" s="12"/>
      <c r="D381" s="12"/>
      <c r="E381" s="12"/>
      <c r="F381" s="12"/>
      <c r="G381" s="12"/>
      <c r="H381" s="12"/>
      <c r="I381" s="12"/>
      <c r="J381" s="12"/>
      <c r="K381" s="13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05"/>
      <c r="X381" s="12"/>
      <c r="Y381" s="105"/>
    </row>
    <row r="382" spans="1:25" ht="13.5" customHeight="1" x14ac:dyDescent="0.2">
      <c r="A382" s="6"/>
      <c r="B382" s="6"/>
      <c r="C382" s="12"/>
      <c r="D382" s="12"/>
      <c r="E382" s="12"/>
      <c r="F382" s="12"/>
      <c r="G382" s="12"/>
      <c r="H382" s="12"/>
      <c r="I382" s="12"/>
      <c r="J382" s="12"/>
      <c r="K382" s="13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05"/>
      <c r="X382" s="12"/>
      <c r="Y382" s="105"/>
    </row>
    <row r="383" spans="1:25" ht="13.5" customHeight="1" x14ac:dyDescent="0.2">
      <c r="A383" s="6"/>
      <c r="B383" s="6"/>
      <c r="C383" s="12"/>
      <c r="D383" s="12"/>
      <c r="E383" s="12"/>
      <c r="F383" s="12"/>
      <c r="G383" s="12"/>
      <c r="H383" s="12"/>
      <c r="I383" s="12"/>
      <c r="J383" s="12"/>
      <c r="K383" s="13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05"/>
      <c r="X383" s="12"/>
      <c r="Y383" s="105"/>
    </row>
    <row r="384" spans="1:25" ht="13.5" customHeight="1" x14ac:dyDescent="0.2">
      <c r="A384" s="6"/>
      <c r="B384" s="6"/>
      <c r="C384" s="12"/>
      <c r="D384" s="12"/>
      <c r="E384" s="12"/>
      <c r="F384" s="12"/>
      <c r="G384" s="12"/>
      <c r="H384" s="12"/>
      <c r="I384" s="12"/>
      <c r="J384" s="12"/>
      <c r="K384" s="13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05"/>
      <c r="X384" s="12"/>
      <c r="Y384" s="105"/>
    </row>
    <row r="385" spans="1:25" ht="13.5" customHeight="1" x14ac:dyDescent="0.2">
      <c r="A385" s="6"/>
      <c r="B385" s="6"/>
      <c r="C385" s="12"/>
      <c r="D385" s="12"/>
      <c r="E385" s="12"/>
      <c r="F385" s="12"/>
      <c r="G385" s="12"/>
      <c r="H385" s="12"/>
      <c r="I385" s="12"/>
      <c r="J385" s="12"/>
      <c r="K385" s="13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05"/>
      <c r="X385" s="12"/>
      <c r="Y385" s="105"/>
    </row>
    <row r="386" spans="1:25" ht="13.5" customHeight="1" x14ac:dyDescent="0.2">
      <c r="A386" s="6"/>
      <c r="B386" s="6"/>
      <c r="C386" s="12"/>
      <c r="D386" s="12"/>
      <c r="E386" s="12"/>
      <c r="F386" s="12"/>
      <c r="G386" s="12"/>
      <c r="H386" s="12"/>
      <c r="I386" s="12"/>
      <c r="J386" s="12"/>
      <c r="K386" s="13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05"/>
      <c r="X386" s="12"/>
      <c r="Y386" s="105"/>
    </row>
    <row r="387" spans="1:25" ht="13.5" customHeight="1" x14ac:dyDescent="0.2">
      <c r="A387" s="6"/>
      <c r="B387" s="6"/>
      <c r="C387" s="12"/>
      <c r="D387" s="12"/>
      <c r="E387" s="12"/>
      <c r="F387" s="12"/>
      <c r="G387" s="12"/>
      <c r="H387" s="12"/>
      <c r="I387" s="12"/>
      <c r="J387" s="12"/>
      <c r="K387" s="13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05"/>
      <c r="X387" s="12"/>
      <c r="Y387" s="105"/>
    </row>
    <row r="388" spans="1:25" ht="13.5" customHeight="1" x14ac:dyDescent="0.2">
      <c r="A388" s="6"/>
      <c r="B388" s="6"/>
      <c r="C388" s="12"/>
      <c r="D388" s="12"/>
      <c r="E388" s="12"/>
      <c r="F388" s="12"/>
      <c r="G388" s="12"/>
      <c r="H388" s="12"/>
      <c r="I388" s="12"/>
      <c r="J388" s="12"/>
      <c r="K388" s="13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05"/>
      <c r="X388" s="12"/>
      <c r="Y388" s="105"/>
    </row>
    <row r="389" spans="1:25" ht="13.5" customHeight="1" x14ac:dyDescent="0.2">
      <c r="A389" s="6"/>
      <c r="B389" s="6"/>
      <c r="C389" s="12"/>
      <c r="D389" s="12"/>
      <c r="E389" s="12"/>
      <c r="F389" s="12"/>
      <c r="G389" s="12"/>
      <c r="H389" s="12"/>
      <c r="I389" s="12"/>
      <c r="J389" s="12"/>
      <c r="K389" s="13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05"/>
      <c r="X389" s="12"/>
      <c r="Y389" s="105"/>
    </row>
    <row r="390" spans="1:25" ht="13.5" customHeight="1" x14ac:dyDescent="0.2">
      <c r="A390" s="6"/>
      <c r="B390" s="6"/>
      <c r="C390" s="12"/>
      <c r="D390" s="12"/>
      <c r="E390" s="12"/>
      <c r="F390" s="12"/>
      <c r="G390" s="12"/>
      <c r="H390" s="12"/>
      <c r="I390" s="12"/>
      <c r="J390" s="12"/>
      <c r="K390" s="13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05"/>
      <c r="X390" s="12"/>
      <c r="Y390" s="105"/>
    </row>
    <row r="391" spans="1:25" ht="13.5" customHeight="1" x14ac:dyDescent="0.2">
      <c r="A391" s="6"/>
      <c r="B391" s="6"/>
      <c r="C391" s="12"/>
      <c r="D391" s="12"/>
      <c r="E391" s="12"/>
      <c r="F391" s="12"/>
      <c r="G391" s="12"/>
      <c r="H391" s="12"/>
      <c r="I391" s="12"/>
      <c r="J391" s="12"/>
      <c r="K391" s="13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05"/>
      <c r="X391" s="12"/>
      <c r="Y391" s="105"/>
    </row>
    <row r="392" spans="1:25" ht="13.5" customHeight="1" x14ac:dyDescent="0.2">
      <c r="A392" s="6"/>
      <c r="B392" s="6"/>
      <c r="C392" s="12"/>
      <c r="D392" s="12"/>
      <c r="E392" s="12"/>
      <c r="F392" s="12"/>
      <c r="G392" s="12"/>
      <c r="H392" s="12"/>
      <c r="I392" s="12"/>
      <c r="J392" s="12"/>
      <c r="K392" s="13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05"/>
      <c r="X392" s="12"/>
      <c r="Y392" s="105"/>
    </row>
    <row r="393" spans="1:25" ht="13.5" customHeight="1" x14ac:dyDescent="0.2">
      <c r="A393" s="6"/>
      <c r="B393" s="6"/>
      <c r="C393" s="12"/>
      <c r="D393" s="12"/>
      <c r="E393" s="12"/>
      <c r="F393" s="12"/>
      <c r="G393" s="12"/>
      <c r="H393" s="12"/>
      <c r="I393" s="12"/>
      <c r="J393" s="12"/>
      <c r="K393" s="13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05"/>
      <c r="X393" s="12"/>
      <c r="Y393" s="105"/>
    </row>
    <row r="394" spans="1:25" ht="13.5" customHeight="1" x14ac:dyDescent="0.2">
      <c r="A394" s="6"/>
      <c r="B394" s="6"/>
      <c r="C394" s="12"/>
      <c r="D394" s="12"/>
      <c r="E394" s="12"/>
      <c r="F394" s="12"/>
      <c r="G394" s="12"/>
      <c r="H394" s="12"/>
      <c r="I394" s="12"/>
      <c r="J394" s="12"/>
      <c r="K394" s="13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05"/>
      <c r="X394" s="12"/>
      <c r="Y394" s="105"/>
    </row>
    <row r="395" spans="1:25" ht="13.5" customHeight="1" x14ac:dyDescent="0.2">
      <c r="A395" s="6"/>
      <c r="B395" s="6"/>
      <c r="C395" s="12"/>
      <c r="D395" s="12"/>
      <c r="E395" s="12"/>
      <c r="F395" s="12"/>
      <c r="G395" s="12"/>
      <c r="H395" s="12"/>
      <c r="I395" s="12"/>
      <c r="J395" s="12"/>
      <c r="K395" s="13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05"/>
      <c r="X395" s="12"/>
      <c r="Y395" s="105"/>
    </row>
    <row r="396" spans="1:25" ht="13.5" customHeight="1" x14ac:dyDescent="0.2">
      <c r="A396" s="6"/>
      <c r="B396" s="6"/>
      <c r="C396" s="12"/>
      <c r="D396" s="12"/>
      <c r="E396" s="12"/>
      <c r="F396" s="12"/>
      <c r="G396" s="12"/>
      <c r="H396" s="12"/>
      <c r="I396" s="12"/>
      <c r="J396" s="12"/>
      <c r="K396" s="13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05"/>
      <c r="X396" s="12"/>
      <c r="Y396" s="105"/>
    </row>
    <row r="397" spans="1:25" ht="13.5" customHeight="1" x14ac:dyDescent="0.2">
      <c r="A397" s="6"/>
      <c r="B397" s="6"/>
      <c r="C397" s="12"/>
      <c r="D397" s="12"/>
      <c r="E397" s="12"/>
      <c r="F397" s="12"/>
      <c r="G397" s="12"/>
      <c r="H397" s="12"/>
      <c r="I397" s="12"/>
      <c r="J397" s="12"/>
      <c r="K397" s="13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05"/>
      <c r="X397" s="12"/>
      <c r="Y397" s="105"/>
    </row>
    <row r="398" spans="1:25" ht="13.5" customHeight="1" x14ac:dyDescent="0.2">
      <c r="A398" s="6"/>
      <c r="B398" s="6"/>
      <c r="C398" s="12"/>
      <c r="D398" s="12"/>
      <c r="E398" s="12"/>
      <c r="F398" s="12"/>
      <c r="G398" s="12"/>
      <c r="H398" s="12"/>
      <c r="I398" s="12"/>
      <c r="J398" s="12"/>
      <c r="K398" s="13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05"/>
      <c r="X398" s="12"/>
      <c r="Y398" s="105"/>
    </row>
    <row r="399" spans="1:25" ht="13.5" customHeight="1" x14ac:dyDescent="0.2">
      <c r="A399" s="6"/>
      <c r="B399" s="6"/>
      <c r="C399" s="12"/>
      <c r="D399" s="12"/>
      <c r="E399" s="12"/>
      <c r="F399" s="12"/>
      <c r="G399" s="12"/>
      <c r="H399" s="12"/>
      <c r="I399" s="12"/>
      <c r="J399" s="12"/>
      <c r="K399" s="13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05"/>
      <c r="X399" s="12"/>
      <c r="Y399" s="105"/>
    </row>
    <row r="400" spans="1:25" ht="13.5" customHeight="1" x14ac:dyDescent="0.2">
      <c r="A400" s="6"/>
      <c r="B400" s="6"/>
      <c r="C400" s="12"/>
      <c r="D400" s="12"/>
      <c r="E400" s="12"/>
      <c r="F400" s="12"/>
      <c r="G400" s="12"/>
      <c r="H400" s="12"/>
      <c r="I400" s="12"/>
      <c r="J400" s="12"/>
      <c r="K400" s="13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05"/>
      <c r="X400" s="12"/>
      <c r="Y400" s="105"/>
    </row>
    <row r="401" spans="1:25" ht="13.5" customHeight="1" x14ac:dyDescent="0.2">
      <c r="A401" s="6"/>
      <c r="B401" s="6"/>
      <c r="C401" s="12"/>
      <c r="D401" s="12"/>
      <c r="E401" s="12"/>
      <c r="F401" s="12"/>
      <c r="G401" s="12"/>
      <c r="H401" s="12"/>
      <c r="I401" s="12"/>
      <c r="J401" s="12"/>
      <c r="K401" s="13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05"/>
      <c r="X401" s="12"/>
      <c r="Y401" s="105"/>
    </row>
    <row r="402" spans="1:25" ht="13.5" customHeight="1" x14ac:dyDescent="0.2">
      <c r="A402" s="6"/>
      <c r="B402" s="6"/>
      <c r="C402" s="12"/>
      <c r="D402" s="12"/>
      <c r="E402" s="12"/>
      <c r="F402" s="12"/>
      <c r="G402" s="12"/>
      <c r="H402" s="12"/>
      <c r="I402" s="12"/>
      <c r="J402" s="12"/>
      <c r="K402" s="13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05"/>
      <c r="X402" s="12"/>
      <c r="Y402" s="105"/>
    </row>
    <row r="403" spans="1:25" ht="13.5" customHeight="1" x14ac:dyDescent="0.2">
      <c r="A403" s="6"/>
      <c r="B403" s="6"/>
      <c r="C403" s="12"/>
      <c r="D403" s="12"/>
      <c r="E403" s="12"/>
      <c r="F403" s="12"/>
      <c r="G403" s="12"/>
      <c r="H403" s="12"/>
      <c r="I403" s="12"/>
      <c r="J403" s="12"/>
      <c r="K403" s="13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05"/>
      <c r="X403" s="12"/>
      <c r="Y403" s="105"/>
    </row>
    <row r="404" spans="1:25" ht="13.5" customHeight="1" x14ac:dyDescent="0.2">
      <c r="A404" s="6"/>
      <c r="B404" s="6"/>
      <c r="C404" s="12"/>
      <c r="D404" s="12"/>
      <c r="E404" s="12"/>
      <c r="F404" s="12"/>
      <c r="G404" s="12"/>
      <c r="H404" s="12"/>
      <c r="I404" s="12"/>
      <c r="J404" s="12"/>
      <c r="K404" s="13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05"/>
      <c r="X404" s="12"/>
      <c r="Y404" s="105"/>
    </row>
    <row r="405" spans="1:25" ht="13.5" customHeight="1" x14ac:dyDescent="0.2">
      <c r="A405" s="6"/>
      <c r="B405" s="6"/>
      <c r="C405" s="12"/>
      <c r="D405" s="12"/>
      <c r="E405" s="12"/>
      <c r="F405" s="12"/>
      <c r="G405" s="12"/>
      <c r="H405" s="12"/>
      <c r="I405" s="12"/>
      <c r="J405" s="12"/>
      <c r="K405" s="13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05"/>
      <c r="X405" s="12"/>
      <c r="Y405" s="105"/>
    </row>
    <row r="406" spans="1:25" ht="13.5" customHeight="1" x14ac:dyDescent="0.2">
      <c r="A406" s="6"/>
      <c r="B406" s="6"/>
      <c r="C406" s="12"/>
      <c r="D406" s="12"/>
      <c r="E406" s="12"/>
      <c r="F406" s="12"/>
      <c r="G406" s="12"/>
      <c r="H406" s="12"/>
      <c r="I406" s="12"/>
      <c r="J406" s="12"/>
      <c r="K406" s="13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05"/>
      <c r="X406" s="12"/>
      <c r="Y406" s="105"/>
    </row>
    <row r="407" spans="1:25" ht="13.5" customHeight="1" x14ac:dyDescent="0.2">
      <c r="A407" s="6"/>
      <c r="B407" s="6"/>
      <c r="C407" s="12"/>
      <c r="D407" s="12"/>
      <c r="E407" s="12"/>
      <c r="F407" s="12"/>
      <c r="G407" s="12"/>
      <c r="H407" s="12"/>
      <c r="I407" s="12"/>
      <c r="J407" s="12"/>
      <c r="K407" s="13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05"/>
      <c r="X407" s="12"/>
      <c r="Y407" s="105"/>
    </row>
    <row r="408" spans="1:25" ht="13.5" customHeight="1" x14ac:dyDescent="0.2">
      <c r="A408" s="6"/>
      <c r="B408" s="6"/>
      <c r="C408" s="12"/>
      <c r="D408" s="12"/>
      <c r="E408" s="12"/>
      <c r="F408" s="12"/>
      <c r="G408" s="12"/>
      <c r="H408" s="12"/>
      <c r="I408" s="12"/>
      <c r="J408" s="12"/>
      <c r="K408" s="13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05"/>
      <c r="X408" s="12"/>
      <c r="Y408" s="105"/>
    </row>
    <row r="409" spans="1:25" ht="13.5" customHeight="1" x14ac:dyDescent="0.2">
      <c r="A409" s="6"/>
      <c r="B409" s="6"/>
      <c r="C409" s="12"/>
      <c r="D409" s="12"/>
      <c r="E409" s="12"/>
      <c r="F409" s="12"/>
      <c r="G409" s="12"/>
      <c r="H409" s="12"/>
      <c r="I409" s="12"/>
      <c r="J409" s="12"/>
      <c r="K409" s="13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05"/>
      <c r="X409" s="12"/>
      <c r="Y409" s="105"/>
    </row>
    <row r="410" spans="1:25" ht="13.5" customHeight="1" x14ac:dyDescent="0.2">
      <c r="A410" s="6"/>
      <c r="B410" s="6"/>
      <c r="C410" s="12"/>
      <c r="D410" s="12"/>
      <c r="E410" s="12"/>
      <c r="F410" s="12"/>
      <c r="G410" s="12"/>
      <c r="H410" s="12"/>
      <c r="I410" s="12"/>
      <c r="J410" s="12"/>
      <c r="K410" s="13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05"/>
      <c r="X410" s="12"/>
      <c r="Y410" s="105"/>
    </row>
    <row r="411" spans="1:25" ht="13.5" customHeight="1" x14ac:dyDescent="0.2">
      <c r="A411" s="6"/>
      <c r="B411" s="6"/>
      <c r="C411" s="12"/>
      <c r="D411" s="12"/>
      <c r="E411" s="12"/>
      <c r="F411" s="12"/>
      <c r="G411" s="12"/>
      <c r="H411" s="12"/>
      <c r="I411" s="12"/>
      <c r="J411" s="12"/>
      <c r="K411" s="13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05"/>
      <c r="X411" s="12"/>
      <c r="Y411" s="105"/>
    </row>
    <row r="412" spans="1:25" ht="13.5" customHeight="1" x14ac:dyDescent="0.2">
      <c r="A412" s="6"/>
      <c r="B412" s="6"/>
      <c r="C412" s="12"/>
      <c r="D412" s="12"/>
      <c r="E412" s="12"/>
      <c r="F412" s="12"/>
      <c r="G412" s="12"/>
      <c r="H412" s="12"/>
      <c r="I412" s="12"/>
      <c r="J412" s="12"/>
      <c r="K412" s="13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05"/>
      <c r="X412" s="12"/>
      <c r="Y412" s="105"/>
    </row>
    <row r="413" spans="1:25" ht="13.5" customHeight="1" x14ac:dyDescent="0.2">
      <c r="A413" s="6"/>
      <c r="B413" s="6"/>
      <c r="C413" s="12"/>
      <c r="D413" s="12"/>
      <c r="E413" s="12"/>
      <c r="F413" s="12"/>
      <c r="G413" s="12"/>
      <c r="H413" s="12"/>
      <c r="I413" s="12"/>
      <c r="J413" s="12"/>
      <c r="K413" s="13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05"/>
      <c r="X413" s="12"/>
      <c r="Y413" s="105"/>
    </row>
    <row r="414" spans="1:25" ht="13.5" customHeight="1" x14ac:dyDescent="0.2">
      <c r="A414" s="6"/>
      <c r="B414" s="6"/>
      <c r="C414" s="12"/>
      <c r="D414" s="12"/>
      <c r="E414" s="12"/>
      <c r="F414" s="12"/>
      <c r="G414" s="12"/>
      <c r="H414" s="12"/>
      <c r="I414" s="12"/>
      <c r="J414" s="12"/>
      <c r="K414" s="13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05"/>
      <c r="X414" s="12"/>
      <c r="Y414" s="105"/>
    </row>
    <row r="415" spans="1:25" ht="13.5" customHeight="1" x14ac:dyDescent="0.2">
      <c r="A415" s="6"/>
      <c r="B415" s="6"/>
      <c r="C415" s="12"/>
      <c r="D415" s="12"/>
      <c r="E415" s="12"/>
      <c r="F415" s="12"/>
      <c r="G415" s="12"/>
      <c r="H415" s="12"/>
      <c r="I415" s="12"/>
      <c r="J415" s="12"/>
      <c r="K415" s="13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05"/>
      <c r="X415" s="12"/>
      <c r="Y415" s="105"/>
    </row>
    <row r="416" spans="1:25" ht="13.5" customHeight="1" x14ac:dyDescent="0.2">
      <c r="A416" s="6"/>
      <c r="B416" s="6"/>
      <c r="C416" s="12"/>
      <c r="D416" s="12"/>
      <c r="E416" s="12"/>
      <c r="F416" s="12"/>
      <c r="G416" s="12"/>
      <c r="H416" s="12"/>
      <c r="I416" s="12"/>
      <c r="J416" s="12"/>
      <c r="K416" s="13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05"/>
      <c r="X416" s="12"/>
      <c r="Y416" s="105"/>
    </row>
    <row r="417" spans="1:25" ht="13.5" customHeight="1" x14ac:dyDescent="0.2">
      <c r="A417" s="6"/>
      <c r="B417" s="6"/>
      <c r="C417" s="12"/>
      <c r="D417" s="12"/>
      <c r="E417" s="12"/>
      <c r="F417" s="12"/>
      <c r="G417" s="12"/>
      <c r="H417" s="12"/>
      <c r="I417" s="12"/>
      <c r="J417" s="12"/>
      <c r="K417" s="13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05"/>
      <c r="X417" s="12"/>
      <c r="Y417" s="105"/>
    </row>
    <row r="418" spans="1:25" ht="13.5" customHeight="1" x14ac:dyDescent="0.2">
      <c r="A418" s="6"/>
      <c r="B418" s="6"/>
      <c r="C418" s="12"/>
      <c r="D418" s="12"/>
      <c r="E418" s="12"/>
      <c r="F418" s="12"/>
      <c r="G418" s="12"/>
      <c r="H418" s="12"/>
      <c r="I418" s="12"/>
      <c r="J418" s="12"/>
      <c r="K418" s="13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05"/>
      <c r="X418" s="12"/>
      <c r="Y418" s="105"/>
    </row>
    <row r="419" spans="1:25" ht="13.5" customHeight="1" x14ac:dyDescent="0.2">
      <c r="A419" s="6"/>
      <c r="B419" s="6"/>
      <c r="C419" s="12"/>
      <c r="D419" s="12"/>
      <c r="E419" s="12"/>
      <c r="F419" s="12"/>
      <c r="G419" s="12"/>
      <c r="H419" s="12"/>
      <c r="I419" s="12"/>
      <c r="J419" s="12"/>
      <c r="K419" s="13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05"/>
      <c r="X419" s="12"/>
      <c r="Y419" s="105"/>
    </row>
    <row r="420" spans="1:25" ht="13.5" customHeight="1" x14ac:dyDescent="0.2">
      <c r="A420" s="6"/>
      <c r="B420" s="6"/>
      <c r="C420" s="12"/>
      <c r="D420" s="12"/>
      <c r="E420" s="12"/>
      <c r="F420" s="12"/>
      <c r="G420" s="12"/>
      <c r="H420" s="12"/>
      <c r="I420" s="12"/>
      <c r="J420" s="12"/>
      <c r="K420" s="13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05"/>
      <c r="X420" s="12"/>
      <c r="Y420" s="105"/>
    </row>
    <row r="421" spans="1:25" ht="13.5" customHeight="1" x14ac:dyDescent="0.2">
      <c r="A421" s="6"/>
      <c r="B421" s="6"/>
      <c r="C421" s="12"/>
      <c r="D421" s="12"/>
      <c r="E421" s="12"/>
      <c r="F421" s="12"/>
      <c r="G421" s="12"/>
      <c r="H421" s="12"/>
      <c r="I421" s="12"/>
      <c r="J421" s="12"/>
      <c r="K421" s="13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05"/>
      <c r="X421" s="12"/>
      <c r="Y421" s="105"/>
    </row>
    <row r="422" spans="1:25" ht="13.5" customHeight="1" x14ac:dyDescent="0.2">
      <c r="A422" s="6"/>
      <c r="B422" s="6"/>
      <c r="C422" s="12"/>
      <c r="D422" s="12"/>
      <c r="E422" s="12"/>
      <c r="F422" s="12"/>
      <c r="G422" s="12"/>
      <c r="H422" s="12"/>
      <c r="I422" s="12"/>
      <c r="J422" s="12"/>
      <c r="K422" s="13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05"/>
      <c r="X422" s="12"/>
      <c r="Y422" s="105"/>
    </row>
    <row r="423" spans="1:25" ht="13.5" customHeight="1" x14ac:dyDescent="0.2">
      <c r="A423" s="6"/>
      <c r="B423" s="6"/>
      <c r="C423" s="12"/>
      <c r="D423" s="12"/>
      <c r="E423" s="12"/>
      <c r="F423" s="12"/>
      <c r="G423" s="12"/>
      <c r="H423" s="12"/>
      <c r="I423" s="12"/>
      <c r="J423" s="12"/>
      <c r="K423" s="13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05"/>
      <c r="X423" s="12"/>
      <c r="Y423" s="105"/>
    </row>
    <row r="424" spans="1:25" ht="13.5" customHeight="1" x14ac:dyDescent="0.2">
      <c r="A424" s="6"/>
      <c r="B424" s="6"/>
      <c r="C424" s="12"/>
      <c r="D424" s="12"/>
      <c r="E424" s="12"/>
      <c r="F424" s="12"/>
      <c r="G424" s="12"/>
      <c r="H424" s="12"/>
      <c r="I424" s="12"/>
      <c r="J424" s="12"/>
      <c r="K424" s="13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05"/>
      <c r="X424" s="12"/>
      <c r="Y424" s="105"/>
    </row>
    <row r="425" spans="1:25" ht="13.5" customHeight="1" x14ac:dyDescent="0.2">
      <c r="A425" s="6"/>
      <c r="B425" s="6"/>
      <c r="C425" s="12"/>
      <c r="D425" s="12"/>
      <c r="E425" s="12"/>
      <c r="F425" s="12"/>
      <c r="G425" s="12"/>
      <c r="H425" s="12"/>
      <c r="I425" s="12"/>
      <c r="J425" s="12"/>
      <c r="K425" s="13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05"/>
      <c r="X425" s="12"/>
      <c r="Y425" s="105"/>
    </row>
    <row r="426" spans="1:25" ht="13.5" customHeight="1" x14ac:dyDescent="0.2">
      <c r="A426" s="6"/>
      <c r="B426" s="6"/>
      <c r="C426" s="12"/>
      <c r="D426" s="12"/>
      <c r="E426" s="12"/>
      <c r="F426" s="12"/>
      <c r="G426" s="12"/>
      <c r="H426" s="12"/>
      <c r="I426" s="12"/>
      <c r="J426" s="12"/>
      <c r="K426" s="13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05"/>
      <c r="X426" s="12"/>
      <c r="Y426" s="105"/>
    </row>
    <row r="427" spans="1:25" ht="13.5" customHeight="1" x14ac:dyDescent="0.2">
      <c r="A427" s="6"/>
      <c r="B427" s="6"/>
      <c r="C427" s="12"/>
      <c r="D427" s="12"/>
      <c r="E427" s="12"/>
      <c r="F427" s="12"/>
      <c r="G427" s="12"/>
      <c r="H427" s="12"/>
      <c r="I427" s="12"/>
      <c r="J427" s="12"/>
      <c r="K427" s="13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05"/>
      <c r="X427" s="12"/>
      <c r="Y427" s="105"/>
    </row>
    <row r="428" spans="1:25" ht="13.5" customHeight="1" x14ac:dyDescent="0.2">
      <c r="A428" s="6"/>
      <c r="B428" s="6"/>
      <c r="C428" s="12"/>
      <c r="D428" s="12"/>
      <c r="E428" s="12"/>
      <c r="F428" s="12"/>
      <c r="G428" s="12"/>
      <c r="H428" s="12"/>
      <c r="I428" s="12"/>
      <c r="J428" s="12"/>
      <c r="K428" s="13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05"/>
      <c r="X428" s="12"/>
      <c r="Y428" s="105"/>
    </row>
    <row r="429" spans="1:25" ht="13.5" customHeight="1" x14ac:dyDescent="0.2">
      <c r="A429" s="6"/>
      <c r="B429" s="6"/>
      <c r="C429" s="12"/>
      <c r="D429" s="12"/>
      <c r="E429" s="12"/>
      <c r="F429" s="12"/>
      <c r="G429" s="12"/>
      <c r="H429" s="12"/>
      <c r="I429" s="12"/>
      <c r="J429" s="12"/>
      <c r="K429" s="13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05"/>
      <c r="X429" s="12"/>
      <c r="Y429" s="105"/>
    </row>
    <row r="430" spans="1:25" ht="13.5" customHeight="1" x14ac:dyDescent="0.2">
      <c r="A430" s="6"/>
      <c r="B430" s="6"/>
      <c r="C430" s="12"/>
      <c r="D430" s="12"/>
      <c r="E430" s="12"/>
      <c r="F430" s="12"/>
      <c r="G430" s="12"/>
      <c r="H430" s="12"/>
      <c r="I430" s="12"/>
      <c r="J430" s="12"/>
      <c r="K430" s="13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05"/>
      <c r="X430" s="12"/>
      <c r="Y430" s="105"/>
    </row>
    <row r="431" spans="1:25" ht="13.5" customHeight="1" x14ac:dyDescent="0.2">
      <c r="A431" s="6"/>
      <c r="B431" s="6"/>
      <c r="C431" s="12"/>
      <c r="D431" s="12"/>
      <c r="E431" s="12"/>
      <c r="F431" s="12"/>
      <c r="G431" s="12"/>
      <c r="H431" s="12"/>
      <c r="I431" s="12"/>
      <c r="J431" s="12"/>
      <c r="K431" s="13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05"/>
      <c r="X431" s="12"/>
      <c r="Y431" s="105"/>
    </row>
    <row r="432" spans="1:25" ht="13.5" customHeight="1" x14ac:dyDescent="0.2">
      <c r="A432" s="6"/>
      <c r="B432" s="6"/>
      <c r="C432" s="12"/>
      <c r="D432" s="12"/>
      <c r="E432" s="12"/>
      <c r="F432" s="12"/>
      <c r="G432" s="12"/>
      <c r="H432" s="12"/>
      <c r="I432" s="12"/>
      <c r="J432" s="12"/>
      <c r="K432" s="13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05"/>
      <c r="X432" s="12"/>
      <c r="Y432" s="105"/>
    </row>
    <row r="433" spans="1:25" ht="13.5" customHeight="1" x14ac:dyDescent="0.2">
      <c r="A433" s="6"/>
      <c r="B433" s="6"/>
      <c r="C433" s="12"/>
      <c r="D433" s="12"/>
      <c r="E433" s="12"/>
      <c r="F433" s="12"/>
      <c r="G433" s="12"/>
      <c r="H433" s="12"/>
      <c r="I433" s="12"/>
      <c r="J433" s="12"/>
      <c r="K433" s="13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05"/>
      <c r="X433" s="12"/>
      <c r="Y433" s="105"/>
    </row>
    <row r="434" spans="1:25" ht="13.5" customHeight="1" x14ac:dyDescent="0.2">
      <c r="A434" s="6"/>
      <c r="B434" s="6"/>
      <c r="C434" s="12"/>
      <c r="D434" s="12"/>
      <c r="E434" s="12"/>
      <c r="F434" s="12"/>
      <c r="G434" s="12"/>
      <c r="H434" s="12"/>
      <c r="I434" s="12"/>
      <c r="J434" s="12"/>
      <c r="K434" s="13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05"/>
      <c r="X434" s="12"/>
      <c r="Y434" s="105"/>
    </row>
    <row r="435" spans="1:25" ht="13.5" customHeight="1" x14ac:dyDescent="0.2">
      <c r="A435" s="6"/>
      <c r="B435" s="6"/>
      <c r="C435" s="12"/>
      <c r="D435" s="12"/>
      <c r="E435" s="12"/>
      <c r="F435" s="12"/>
      <c r="G435" s="12"/>
      <c r="H435" s="12"/>
      <c r="I435" s="12"/>
      <c r="J435" s="12"/>
      <c r="K435" s="13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05"/>
      <c r="X435" s="12"/>
      <c r="Y435" s="105"/>
    </row>
    <row r="436" spans="1:25" ht="13.5" customHeight="1" x14ac:dyDescent="0.2">
      <c r="A436" s="6"/>
      <c r="B436" s="6"/>
      <c r="C436" s="12"/>
      <c r="D436" s="12"/>
      <c r="E436" s="12"/>
      <c r="F436" s="12"/>
      <c r="G436" s="12"/>
      <c r="H436" s="12"/>
      <c r="I436" s="12"/>
      <c r="J436" s="12"/>
      <c r="K436" s="13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05"/>
      <c r="X436" s="12"/>
      <c r="Y436" s="105"/>
    </row>
    <row r="437" spans="1:25" ht="13.5" customHeight="1" x14ac:dyDescent="0.2">
      <c r="A437" s="6"/>
      <c r="B437" s="6"/>
      <c r="C437" s="12"/>
      <c r="D437" s="12"/>
      <c r="E437" s="12"/>
      <c r="F437" s="12"/>
      <c r="G437" s="12"/>
      <c r="H437" s="12"/>
      <c r="I437" s="12"/>
      <c r="J437" s="12"/>
      <c r="K437" s="13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05"/>
      <c r="X437" s="12"/>
      <c r="Y437" s="105"/>
    </row>
    <row r="438" spans="1:25" ht="13.5" customHeight="1" x14ac:dyDescent="0.2">
      <c r="A438" s="6"/>
      <c r="B438" s="6"/>
      <c r="C438" s="12"/>
      <c r="D438" s="12"/>
      <c r="E438" s="12"/>
      <c r="F438" s="12"/>
      <c r="G438" s="12"/>
      <c r="H438" s="12"/>
      <c r="I438" s="12"/>
      <c r="J438" s="12"/>
      <c r="K438" s="13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05"/>
      <c r="X438" s="12"/>
      <c r="Y438" s="105"/>
    </row>
    <row r="439" spans="1:25" ht="13.5" customHeight="1" x14ac:dyDescent="0.2">
      <c r="A439" s="6"/>
      <c r="B439" s="6"/>
      <c r="C439" s="12"/>
      <c r="D439" s="12"/>
      <c r="E439" s="12"/>
      <c r="F439" s="12"/>
      <c r="G439" s="12"/>
      <c r="H439" s="12"/>
      <c r="I439" s="12"/>
      <c r="J439" s="12"/>
      <c r="K439" s="13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05"/>
      <c r="X439" s="12"/>
      <c r="Y439" s="105"/>
    </row>
    <row r="440" spans="1:25" ht="13.5" customHeight="1" x14ac:dyDescent="0.2">
      <c r="A440" s="6"/>
      <c r="B440" s="6"/>
      <c r="C440" s="12"/>
      <c r="D440" s="12"/>
      <c r="E440" s="12"/>
      <c r="F440" s="12"/>
      <c r="G440" s="12"/>
      <c r="H440" s="12"/>
      <c r="I440" s="12"/>
      <c r="J440" s="12"/>
      <c r="K440" s="13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05"/>
      <c r="X440" s="12"/>
      <c r="Y440" s="105"/>
    </row>
    <row r="441" spans="1:25" ht="13.5" customHeight="1" x14ac:dyDescent="0.2">
      <c r="A441" s="6"/>
      <c r="B441" s="6"/>
      <c r="C441" s="12"/>
      <c r="D441" s="12"/>
      <c r="E441" s="12"/>
      <c r="F441" s="12"/>
      <c r="G441" s="12"/>
      <c r="H441" s="12"/>
      <c r="I441" s="12"/>
      <c r="J441" s="12"/>
      <c r="K441" s="13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05"/>
      <c r="X441" s="12"/>
      <c r="Y441" s="105"/>
    </row>
    <row r="442" spans="1:25" ht="13.5" customHeight="1" x14ac:dyDescent="0.2">
      <c r="A442" s="6"/>
      <c r="B442" s="6"/>
      <c r="C442" s="12"/>
      <c r="D442" s="12"/>
      <c r="E442" s="12"/>
      <c r="F442" s="12"/>
      <c r="G442" s="12"/>
      <c r="H442" s="12"/>
      <c r="I442" s="12"/>
      <c r="J442" s="12"/>
      <c r="K442" s="13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05"/>
      <c r="X442" s="12"/>
      <c r="Y442" s="105"/>
    </row>
    <row r="443" spans="1:25" ht="13.5" customHeight="1" x14ac:dyDescent="0.2">
      <c r="A443" s="6"/>
      <c r="B443" s="6"/>
      <c r="C443" s="12"/>
      <c r="D443" s="12"/>
      <c r="E443" s="12"/>
      <c r="F443" s="12"/>
      <c r="G443" s="12"/>
      <c r="H443" s="12"/>
      <c r="I443" s="12"/>
      <c r="J443" s="12"/>
      <c r="K443" s="13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05"/>
      <c r="X443" s="12"/>
      <c r="Y443" s="105"/>
    </row>
    <row r="444" spans="1:25" ht="13.5" customHeight="1" x14ac:dyDescent="0.2">
      <c r="A444" s="6"/>
      <c r="B444" s="6"/>
      <c r="C444" s="12"/>
      <c r="D444" s="12"/>
      <c r="E444" s="12"/>
      <c r="F444" s="12"/>
      <c r="G444" s="12"/>
      <c r="H444" s="12"/>
      <c r="I444" s="12"/>
      <c r="J444" s="12"/>
      <c r="K444" s="13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05"/>
      <c r="X444" s="12"/>
      <c r="Y444" s="105"/>
    </row>
    <row r="445" spans="1:25" ht="13.5" customHeight="1" x14ac:dyDescent="0.2">
      <c r="A445" s="6"/>
      <c r="B445" s="6"/>
      <c r="C445" s="12"/>
      <c r="D445" s="12"/>
      <c r="E445" s="12"/>
      <c r="F445" s="12"/>
      <c r="G445" s="12"/>
      <c r="H445" s="12"/>
      <c r="I445" s="12"/>
      <c r="J445" s="12"/>
      <c r="K445" s="13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05"/>
      <c r="X445" s="12"/>
      <c r="Y445" s="105"/>
    </row>
    <row r="446" spans="1:25" ht="13.5" customHeight="1" x14ac:dyDescent="0.2">
      <c r="A446" s="6"/>
      <c r="B446" s="6"/>
      <c r="C446" s="12"/>
      <c r="D446" s="12"/>
      <c r="E446" s="12"/>
      <c r="F446" s="12"/>
      <c r="G446" s="12"/>
      <c r="H446" s="12"/>
      <c r="I446" s="12"/>
      <c r="J446" s="12"/>
      <c r="K446" s="13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05"/>
      <c r="X446" s="12"/>
      <c r="Y446" s="105"/>
    </row>
    <row r="447" spans="1:25" ht="13.5" customHeight="1" x14ac:dyDescent="0.2">
      <c r="A447" s="6"/>
      <c r="B447" s="6"/>
      <c r="C447" s="12"/>
      <c r="D447" s="12"/>
      <c r="E447" s="12"/>
      <c r="F447" s="12"/>
      <c r="G447" s="12"/>
      <c r="H447" s="12"/>
      <c r="I447" s="12"/>
      <c r="J447" s="12"/>
      <c r="K447" s="13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05"/>
      <c r="X447" s="12"/>
      <c r="Y447" s="105"/>
    </row>
    <row r="448" spans="1:25" ht="13.5" customHeight="1" x14ac:dyDescent="0.2">
      <c r="A448" s="6"/>
      <c r="B448" s="6"/>
      <c r="C448" s="12"/>
      <c r="D448" s="12"/>
      <c r="E448" s="12"/>
      <c r="F448" s="12"/>
      <c r="G448" s="12"/>
      <c r="H448" s="12"/>
      <c r="I448" s="12"/>
      <c r="J448" s="12"/>
      <c r="K448" s="13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05"/>
      <c r="X448" s="12"/>
      <c r="Y448" s="105"/>
    </row>
    <row r="449" spans="1:25" ht="13.5" customHeight="1" x14ac:dyDescent="0.2">
      <c r="A449" s="6"/>
      <c r="B449" s="6"/>
      <c r="C449" s="12"/>
      <c r="D449" s="12"/>
      <c r="E449" s="12"/>
      <c r="F449" s="12"/>
      <c r="G449" s="12"/>
      <c r="H449" s="12"/>
      <c r="I449" s="12"/>
      <c r="J449" s="12"/>
      <c r="K449" s="13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05"/>
      <c r="X449" s="12"/>
      <c r="Y449" s="105"/>
    </row>
    <row r="450" spans="1:25" ht="13.5" customHeight="1" x14ac:dyDescent="0.2">
      <c r="A450" s="6"/>
      <c r="B450" s="6"/>
      <c r="C450" s="12"/>
      <c r="D450" s="12"/>
      <c r="E450" s="12"/>
      <c r="F450" s="12"/>
      <c r="G450" s="12"/>
      <c r="H450" s="12"/>
      <c r="I450" s="12"/>
      <c r="J450" s="12"/>
      <c r="K450" s="13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05"/>
      <c r="X450" s="12"/>
      <c r="Y450" s="105"/>
    </row>
    <row r="451" spans="1:25" ht="13.5" customHeight="1" x14ac:dyDescent="0.2">
      <c r="A451" s="6"/>
      <c r="B451" s="6"/>
      <c r="C451" s="12"/>
      <c r="D451" s="12"/>
      <c r="E451" s="12"/>
      <c r="F451" s="12"/>
      <c r="G451" s="12"/>
      <c r="H451" s="12"/>
      <c r="I451" s="12"/>
      <c r="J451" s="12"/>
      <c r="K451" s="13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05"/>
      <c r="X451" s="12"/>
      <c r="Y451" s="105"/>
    </row>
    <row r="452" spans="1:25" ht="13.5" customHeight="1" x14ac:dyDescent="0.2">
      <c r="A452" s="6"/>
      <c r="B452" s="6"/>
      <c r="C452" s="12"/>
      <c r="D452" s="12"/>
      <c r="E452" s="12"/>
      <c r="F452" s="12"/>
      <c r="G452" s="12"/>
      <c r="H452" s="12"/>
      <c r="I452" s="12"/>
      <c r="J452" s="12"/>
      <c r="K452" s="13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05"/>
      <c r="X452" s="12"/>
      <c r="Y452" s="105"/>
    </row>
    <row r="453" spans="1:25" ht="13.5" customHeight="1" x14ac:dyDescent="0.2">
      <c r="A453" s="6"/>
      <c r="B453" s="6"/>
      <c r="C453" s="12"/>
      <c r="D453" s="12"/>
      <c r="E453" s="12"/>
      <c r="F453" s="12"/>
      <c r="G453" s="12"/>
      <c r="H453" s="12"/>
      <c r="I453" s="12"/>
      <c r="J453" s="12"/>
      <c r="K453" s="13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05"/>
      <c r="X453" s="12"/>
      <c r="Y453" s="105"/>
    </row>
    <row r="454" spans="1:25" ht="13.5" customHeight="1" x14ac:dyDescent="0.2">
      <c r="A454" s="6"/>
      <c r="B454" s="6"/>
      <c r="C454" s="12"/>
      <c r="D454" s="12"/>
      <c r="E454" s="12"/>
      <c r="F454" s="12"/>
      <c r="G454" s="12"/>
      <c r="H454" s="12"/>
      <c r="I454" s="12"/>
      <c r="J454" s="12"/>
      <c r="K454" s="13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05"/>
      <c r="X454" s="12"/>
      <c r="Y454" s="105"/>
    </row>
    <row r="455" spans="1:25" ht="13.5" customHeight="1" x14ac:dyDescent="0.2">
      <c r="A455" s="6"/>
      <c r="B455" s="6"/>
      <c r="C455" s="12"/>
      <c r="D455" s="12"/>
      <c r="E455" s="12"/>
      <c r="F455" s="12"/>
      <c r="G455" s="12"/>
      <c r="H455" s="12"/>
      <c r="I455" s="12"/>
      <c r="J455" s="12"/>
      <c r="K455" s="13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05"/>
      <c r="X455" s="12"/>
      <c r="Y455" s="105"/>
    </row>
    <row r="456" spans="1:25" ht="13.5" customHeight="1" x14ac:dyDescent="0.2">
      <c r="A456" s="6"/>
      <c r="B456" s="6"/>
      <c r="C456" s="12"/>
      <c r="D456" s="12"/>
      <c r="E456" s="12"/>
      <c r="F456" s="12"/>
      <c r="G456" s="12"/>
      <c r="H456" s="12"/>
      <c r="I456" s="12"/>
      <c r="J456" s="12"/>
      <c r="K456" s="13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05"/>
      <c r="X456" s="12"/>
      <c r="Y456" s="105"/>
    </row>
    <row r="457" spans="1:25" ht="13.5" customHeight="1" x14ac:dyDescent="0.2">
      <c r="A457" s="6"/>
      <c r="B457" s="6"/>
      <c r="C457" s="12"/>
      <c r="D457" s="12"/>
      <c r="E457" s="12"/>
      <c r="F457" s="12"/>
      <c r="G457" s="12"/>
      <c r="H457" s="12"/>
      <c r="I457" s="12"/>
      <c r="J457" s="12"/>
      <c r="K457" s="13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05"/>
      <c r="X457" s="12"/>
      <c r="Y457" s="105"/>
    </row>
    <row r="458" spans="1:25" ht="13.5" customHeight="1" x14ac:dyDescent="0.2">
      <c r="A458" s="6"/>
      <c r="B458" s="6"/>
      <c r="C458" s="12"/>
      <c r="D458" s="12"/>
      <c r="E458" s="12"/>
      <c r="F458" s="12"/>
      <c r="G458" s="12"/>
      <c r="H458" s="12"/>
      <c r="I458" s="12"/>
      <c r="J458" s="12"/>
      <c r="K458" s="13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05"/>
      <c r="X458" s="12"/>
      <c r="Y458" s="105"/>
    </row>
    <row r="459" spans="1:25" ht="13.5" customHeight="1" x14ac:dyDescent="0.2">
      <c r="A459" s="6"/>
      <c r="B459" s="6"/>
      <c r="C459" s="12"/>
      <c r="D459" s="12"/>
      <c r="E459" s="12"/>
      <c r="F459" s="12"/>
      <c r="G459" s="12"/>
      <c r="H459" s="12"/>
      <c r="I459" s="12"/>
      <c r="J459" s="12"/>
      <c r="K459" s="13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05"/>
      <c r="X459" s="12"/>
      <c r="Y459" s="105"/>
    </row>
    <row r="460" spans="1:25" ht="13.5" customHeight="1" x14ac:dyDescent="0.2">
      <c r="A460" s="6"/>
      <c r="B460" s="6"/>
      <c r="C460" s="12"/>
      <c r="D460" s="12"/>
      <c r="E460" s="12"/>
      <c r="F460" s="12"/>
      <c r="G460" s="12"/>
      <c r="H460" s="12"/>
      <c r="I460" s="12"/>
      <c r="J460" s="12"/>
      <c r="K460" s="13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05"/>
      <c r="X460" s="12"/>
      <c r="Y460" s="105"/>
    </row>
    <row r="461" spans="1:25" ht="13.5" customHeight="1" x14ac:dyDescent="0.2">
      <c r="A461" s="6"/>
      <c r="B461" s="6"/>
      <c r="C461" s="12"/>
      <c r="D461" s="12"/>
      <c r="E461" s="12"/>
      <c r="F461" s="12"/>
      <c r="G461" s="12"/>
      <c r="H461" s="12"/>
      <c r="I461" s="12"/>
      <c r="J461" s="12"/>
      <c r="K461" s="13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05"/>
      <c r="X461" s="12"/>
      <c r="Y461" s="105"/>
    </row>
    <row r="462" spans="1:25" ht="13.5" customHeight="1" x14ac:dyDescent="0.2">
      <c r="A462" s="6"/>
      <c r="B462" s="6"/>
      <c r="C462" s="12"/>
      <c r="D462" s="12"/>
      <c r="E462" s="12"/>
      <c r="F462" s="12"/>
      <c r="G462" s="12"/>
      <c r="H462" s="12"/>
      <c r="I462" s="12"/>
      <c r="J462" s="12"/>
      <c r="K462" s="13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05"/>
      <c r="X462" s="12"/>
      <c r="Y462" s="105"/>
    </row>
    <row r="463" spans="1:25" ht="13.5" customHeight="1" x14ac:dyDescent="0.2">
      <c r="A463" s="6"/>
      <c r="B463" s="6"/>
      <c r="C463" s="12"/>
      <c r="D463" s="12"/>
      <c r="E463" s="12"/>
      <c r="F463" s="12"/>
      <c r="G463" s="12"/>
      <c r="H463" s="12"/>
      <c r="I463" s="12"/>
      <c r="J463" s="12"/>
      <c r="K463" s="13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05"/>
      <c r="X463" s="12"/>
      <c r="Y463" s="105"/>
    </row>
    <row r="464" spans="1:25" ht="13.5" customHeight="1" x14ac:dyDescent="0.2">
      <c r="A464" s="6"/>
      <c r="B464" s="6"/>
      <c r="C464" s="12"/>
      <c r="D464" s="12"/>
      <c r="E464" s="12"/>
      <c r="F464" s="12"/>
      <c r="G464" s="12"/>
      <c r="H464" s="12"/>
      <c r="I464" s="12"/>
      <c r="J464" s="12"/>
      <c r="K464" s="13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05"/>
      <c r="X464" s="12"/>
      <c r="Y464" s="105"/>
    </row>
    <row r="465" spans="1:25" ht="13.5" customHeight="1" x14ac:dyDescent="0.2">
      <c r="A465" s="6"/>
      <c r="B465" s="6"/>
      <c r="C465" s="12"/>
      <c r="D465" s="12"/>
      <c r="E465" s="12"/>
      <c r="F465" s="12"/>
      <c r="G465" s="12"/>
      <c r="H465" s="12"/>
      <c r="I465" s="12"/>
      <c r="J465" s="12"/>
      <c r="K465" s="13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05"/>
      <c r="X465" s="12"/>
      <c r="Y465" s="105"/>
    </row>
    <row r="466" spans="1:25" ht="13.5" customHeight="1" x14ac:dyDescent="0.2">
      <c r="A466" s="6"/>
      <c r="B466" s="6"/>
      <c r="C466" s="12"/>
      <c r="D466" s="12"/>
      <c r="E466" s="12"/>
      <c r="F466" s="12"/>
      <c r="G466" s="12"/>
      <c r="H466" s="12"/>
      <c r="I466" s="12"/>
      <c r="J466" s="12"/>
      <c r="K466" s="13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05"/>
      <c r="X466" s="12"/>
      <c r="Y466" s="105"/>
    </row>
    <row r="467" spans="1:25" ht="13.5" customHeight="1" x14ac:dyDescent="0.2">
      <c r="A467" s="6"/>
      <c r="B467" s="6"/>
      <c r="C467" s="12"/>
      <c r="D467" s="12"/>
      <c r="E467" s="12"/>
      <c r="F467" s="12"/>
      <c r="G467" s="12"/>
      <c r="H467" s="12"/>
      <c r="I467" s="12"/>
      <c r="J467" s="12"/>
      <c r="K467" s="13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05"/>
      <c r="X467" s="12"/>
      <c r="Y467" s="105"/>
    </row>
    <row r="468" spans="1:25" ht="13.5" customHeight="1" x14ac:dyDescent="0.2">
      <c r="A468" s="6"/>
      <c r="B468" s="6"/>
      <c r="C468" s="12"/>
      <c r="D468" s="12"/>
      <c r="E468" s="12"/>
      <c r="F468" s="12"/>
      <c r="G468" s="12"/>
      <c r="H468" s="12"/>
      <c r="I468" s="12"/>
      <c r="J468" s="12"/>
      <c r="K468" s="13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05"/>
      <c r="X468" s="12"/>
      <c r="Y468" s="105"/>
    </row>
    <row r="469" spans="1:25" ht="13.5" customHeight="1" x14ac:dyDescent="0.2">
      <c r="A469" s="6"/>
      <c r="B469" s="6"/>
      <c r="C469" s="12"/>
      <c r="D469" s="12"/>
      <c r="E469" s="12"/>
      <c r="F469" s="12"/>
      <c r="G469" s="12"/>
      <c r="H469" s="12"/>
      <c r="I469" s="12"/>
      <c r="J469" s="12"/>
      <c r="K469" s="13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05"/>
      <c r="X469" s="12"/>
      <c r="Y469" s="105"/>
    </row>
    <row r="470" spans="1:25" ht="13.5" customHeight="1" x14ac:dyDescent="0.2">
      <c r="A470" s="6"/>
      <c r="B470" s="6"/>
      <c r="C470" s="12"/>
      <c r="D470" s="12"/>
      <c r="E470" s="12"/>
      <c r="F470" s="12"/>
      <c r="G470" s="12"/>
      <c r="H470" s="12"/>
      <c r="I470" s="12"/>
      <c r="J470" s="12"/>
      <c r="K470" s="13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05"/>
      <c r="X470" s="12"/>
      <c r="Y470" s="105"/>
    </row>
    <row r="471" spans="1:25" ht="13.5" customHeight="1" x14ac:dyDescent="0.2">
      <c r="A471" s="6"/>
      <c r="B471" s="6"/>
      <c r="C471" s="12"/>
      <c r="D471" s="12"/>
      <c r="E471" s="12"/>
      <c r="F471" s="12"/>
      <c r="G471" s="12"/>
      <c r="H471" s="12"/>
      <c r="I471" s="12"/>
      <c r="J471" s="12"/>
      <c r="K471" s="13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05"/>
      <c r="X471" s="12"/>
      <c r="Y471" s="105"/>
    </row>
    <row r="472" spans="1:25" ht="13.5" customHeight="1" x14ac:dyDescent="0.2">
      <c r="A472" s="6"/>
      <c r="B472" s="6"/>
      <c r="C472" s="12"/>
      <c r="D472" s="12"/>
      <c r="E472" s="12"/>
      <c r="F472" s="12"/>
      <c r="G472" s="12"/>
      <c r="H472" s="12"/>
      <c r="I472" s="12"/>
      <c r="J472" s="12"/>
      <c r="K472" s="13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05"/>
      <c r="X472" s="12"/>
      <c r="Y472" s="105"/>
    </row>
    <row r="473" spans="1:25" ht="13.5" customHeight="1" x14ac:dyDescent="0.2">
      <c r="A473" s="6"/>
      <c r="B473" s="6"/>
      <c r="C473" s="12"/>
      <c r="D473" s="12"/>
      <c r="E473" s="12"/>
      <c r="F473" s="12"/>
      <c r="G473" s="12"/>
      <c r="H473" s="12"/>
      <c r="I473" s="12"/>
      <c r="J473" s="12"/>
      <c r="K473" s="13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05"/>
      <c r="X473" s="12"/>
      <c r="Y473" s="105"/>
    </row>
    <row r="474" spans="1:25" ht="13.5" customHeight="1" x14ac:dyDescent="0.2">
      <c r="A474" s="6"/>
      <c r="B474" s="6"/>
      <c r="C474" s="12"/>
      <c r="D474" s="12"/>
      <c r="E474" s="12"/>
      <c r="F474" s="12"/>
      <c r="G474" s="12"/>
      <c r="H474" s="12"/>
      <c r="I474" s="12"/>
      <c r="J474" s="12"/>
      <c r="K474" s="13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05"/>
      <c r="X474" s="12"/>
      <c r="Y474" s="105"/>
    </row>
    <row r="475" spans="1:25" ht="13.5" customHeight="1" x14ac:dyDescent="0.2">
      <c r="A475" s="6"/>
      <c r="B475" s="6"/>
      <c r="C475" s="12"/>
      <c r="D475" s="12"/>
      <c r="E475" s="12"/>
      <c r="F475" s="12"/>
      <c r="G475" s="12"/>
      <c r="H475" s="12"/>
      <c r="I475" s="12"/>
      <c r="J475" s="12"/>
      <c r="K475" s="13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05"/>
      <c r="X475" s="12"/>
      <c r="Y475" s="105"/>
    </row>
    <row r="476" spans="1:25" ht="13.5" customHeight="1" x14ac:dyDescent="0.2">
      <c r="A476" s="6"/>
      <c r="B476" s="6"/>
      <c r="C476" s="12"/>
      <c r="D476" s="12"/>
      <c r="E476" s="12"/>
      <c r="F476" s="12"/>
      <c r="G476" s="12"/>
      <c r="H476" s="12"/>
      <c r="I476" s="12"/>
      <c r="J476" s="12"/>
      <c r="K476" s="13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05"/>
      <c r="X476" s="12"/>
      <c r="Y476" s="105"/>
    </row>
    <row r="477" spans="1:25" ht="13.5" customHeight="1" x14ac:dyDescent="0.2">
      <c r="A477" s="6"/>
      <c r="B477" s="6"/>
      <c r="C477" s="12"/>
      <c r="D477" s="12"/>
      <c r="E477" s="12"/>
      <c r="F477" s="12"/>
      <c r="G477" s="12"/>
      <c r="H477" s="12"/>
      <c r="I477" s="12"/>
      <c r="J477" s="12"/>
      <c r="K477" s="13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05"/>
      <c r="X477" s="12"/>
      <c r="Y477" s="105"/>
    </row>
    <row r="478" spans="1:25" ht="13.5" customHeight="1" x14ac:dyDescent="0.2">
      <c r="A478" s="6"/>
      <c r="B478" s="6"/>
      <c r="C478" s="12"/>
      <c r="D478" s="12"/>
      <c r="E478" s="12"/>
      <c r="F478" s="12"/>
      <c r="G478" s="12"/>
      <c r="H478" s="12"/>
      <c r="I478" s="12"/>
      <c r="J478" s="12"/>
      <c r="K478" s="13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05"/>
      <c r="X478" s="12"/>
      <c r="Y478" s="105"/>
    </row>
    <row r="479" spans="1:25" ht="13.5" customHeight="1" x14ac:dyDescent="0.2">
      <c r="A479" s="6"/>
      <c r="B479" s="6"/>
      <c r="C479" s="12"/>
      <c r="D479" s="12"/>
      <c r="E479" s="12"/>
      <c r="F479" s="12"/>
      <c r="G479" s="12"/>
      <c r="H479" s="12"/>
      <c r="I479" s="12"/>
      <c r="J479" s="12"/>
      <c r="K479" s="13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05"/>
      <c r="X479" s="12"/>
      <c r="Y479" s="105"/>
    </row>
    <row r="480" spans="1:25" ht="13.5" customHeight="1" x14ac:dyDescent="0.2">
      <c r="A480" s="6"/>
      <c r="B480" s="6"/>
      <c r="C480" s="12"/>
      <c r="D480" s="12"/>
      <c r="E480" s="12"/>
      <c r="F480" s="12"/>
      <c r="G480" s="12"/>
      <c r="H480" s="12"/>
      <c r="I480" s="12"/>
      <c r="J480" s="12"/>
      <c r="K480" s="13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05"/>
      <c r="X480" s="12"/>
      <c r="Y480" s="105"/>
    </row>
    <row r="481" spans="1:25" ht="13.5" customHeight="1" x14ac:dyDescent="0.2">
      <c r="A481" s="6"/>
      <c r="B481" s="6"/>
      <c r="C481" s="12"/>
      <c r="D481" s="12"/>
      <c r="E481" s="12"/>
      <c r="F481" s="12"/>
      <c r="G481" s="12"/>
      <c r="H481" s="12"/>
      <c r="I481" s="12"/>
      <c r="J481" s="12"/>
      <c r="K481" s="13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05"/>
      <c r="X481" s="12"/>
      <c r="Y481" s="105"/>
    </row>
    <row r="482" spans="1:25" ht="13.5" customHeight="1" x14ac:dyDescent="0.2">
      <c r="A482" s="6"/>
      <c r="B482" s="6"/>
      <c r="C482" s="12"/>
      <c r="D482" s="12"/>
      <c r="E482" s="12"/>
      <c r="F482" s="12"/>
      <c r="G482" s="12"/>
      <c r="H482" s="12"/>
      <c r="I482" s="12"/>
      <c r="J482" s="12"/>
      <c r="K482" s="13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05"/>
      <c r="X482" s="12"/>
      <c r="Y482" s="105"/>
    </row>
    <row r="483" spans="1:25" ht="13.5" customHeight="1" x14ac:dyDescent="0.2">
      <c r="A483" s="6"/>
      <c r="B483" s="6"/>
      <c r="C483" s="12"/>
      <c r="D483" s="12"/>
      <c r="E483" s="12"/>
      <c r="F483" s="12"/>
      <c r="G483" s="12"/>
      <c r="H483" s="12"/>
      <c r="I483" s="12"/>
      <c r="J483" s="12"/>
      <c r="K483" s="13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05"/>
      <c r="X483" s="12"/>
      <c r="Y483" s="105"/>
    </row>
    <row r="484" spans="1:25" ht="13.5" customHeight="1" x14ac:dyDescent="0.2">
      <c r="A484" s="6"/>
      <c r="B484" s="6"/>
      <c r="C484" s="12"/>
      <c r="D484" s="12"/>
      <c r="E484" s="12"/>
      <c r="F484" s="12"/>
      <c r="G484" s="12"/>
      <c r="H484" s="12"/>
      <c r="I484" s="12"/>
      <c r="J484" s="12"/>
      <c r="K484" s="13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05"/>
      <c r="X484" s="12"/>
      <c r="Y484" s="105"/>
    </row>
    <row r="485" spans="1:25" ht="13.5" customHeight="1" x14ac:dyDescent="0.2">
      <c r="A485" s="6"/>
      <c r="B485" s="6"/>
      <c r="C485" s="12"/>
      <c r="D485" s="12"/>
      <c r="E485" s="12"/>
      <c r="F485" s="12"/>
      <c r="G485" s="12"/>
      <c r="H485" s="12"/>
      <c r="I485" s="12"/>
      <c r="J485" s="12"/>
      <c r="K485" s="13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05"/>
      <c r="X485" s="12"/>
      <c r="Y485" s="105"/>
    </row>
    <row r="486" spans="1:25" ht="13.5" customHeight="1" x14ac:dyDescent="0.2">
      <c r="A486" s="6"/>
      <c r="B486" s="6"/>
      <c r="C486" s="12"/>
      <c r="D486" s="12"/>
      <c r="E486" s="12"/>
      <c r="F486" s="12"/>
      <c r="G486" s="12"/>
      <c r="H486" s="12"/>
      <c r="I486" s="12"/>
      <c r="J486" s="12"/>
      <c r="K486" s="13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05"/>
      <c r="X486" s="12"/>
      <c r="Y486" s="105"/>
    </row>
    <row r="487" spans="1:25" ht="13.5" customHeight="1" x14ac:dyDescent="0.2">
      <c r="A487" s="6"/>
      <c r="B487" s="6"/>
      <c r="C487" s="12"/>
      <c r="D487" s="12"/>
      <c r="E487" s="12"/>
      <c r="F487" s="12"/>
      <c r="G487" s="12"/>
      <c r="H487" s="12"/>
      <c r="I487" s="12"/>
      <c r="J487" s="12"/>
      <c r="K487" s="13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05"/>
      <c r="X487" s="12"/>
      <c r="Y487" s="105"/>
    </row>
    <row r="488" spans="1:25" ht="13.5" customHeight="1" x14ac:dyDescent="0.2">
      <c r="A488" s="6"/>
      <c r="B488" s="6"/>
      <c r="C488" s="12"/>
      <c r="D488" s="12"/>
      <c r="E488" s="12"/>
      <c r="F488" s="12"/>
      <c r="G488" s="12"/>
      <c r="H488" s="12"/>
      <c r="I488" s="12"/>
      <c r="J488" s="12"/>
      <c r="K488" s="13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05"/>
      <c r="X488" s="12"/>
      <c r="Y488" s="105"/>
    </row>
    <row r="489" spans="1:25" ht="13.5" customHeight="1" x14ac:dyDescent="0.2">
      <c r="A489" s="6"/>
      <c r="B489" s="6"/>
      <c r="C489" s="12"/>
      <c r="D489" s="12"/>
      <c r="E489" s="12"/>
      <c r="F489" s="12"/>
      <c r="G489" s="12"/>
      <c r="H489" s="12"/>
      <c r="I489" s="12"/>
      <c r="J489" s="12"/>
      <c r="K489" s="13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05"/>
      <c r="X489" s="12"/>
      <c r="Y489" s="105"/>
    </row>
    <row r="490" spans="1:25" ht="13.5" customHeight="1" x14ac:dyDescent="0.2">
      <c r="A490" s="6"/>
      <c r="B490" s="6"/>
      <c r="C490" s="12"/>
      <c r="D490" s="12"/>
      <c r="E490" s="12"/>
      <c r="F490" s="12"/>
      <c r="G490" s="12"/>
      <c r="H490" s="12"/>
      <c r="I490" s="12"/>
      <c r="J490" s="12"/>
      <c r="K490" s="13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05"/>
      <c r="X490" s="12"/>
      <c r="Y490" s="105"/>
    </row>
    <row r="491" spans="1:25" ht="13.5" customHeight="1" x14ac:dyDescent="0.2">
      <c r="A491" s="6"/>
      <c r="B491" s="6"/>
      <c r="C491" s="12"/>
      <c r="D491" s="12"/>
      <c r="E491" s="12"/>
      <c r="F491" s="12"/>
      <c r="G491" s="12"/>
      <c r="H491" s="12"/>
      <c r="I491" s="12"/>
      <c r="J491" s="12"/>
      <c r="K491" s="13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05"/>
      <c r="X491" s="12"/>
      <c r="Y491" s="105"/>
    </row>
    <row r="492" spans="1:25" ht="13.5" customHeight="1" x14ac:dyDescent="0.2">
      <c r="A492" s="6"/>
      <c r="B492" s="6"/>
      <c r="C492" s="12"/>
      <c r="D492" s="12"/>
      <c r="E492" s="12"/>
      <c r="F492" s="12"/>
      <c r="G492" s="12"/>
      <c r="H492" s="12"/>
      <c r="I492" s="12"/>
      <c r="J492" s="12"/>
      <c r="K492" s="13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05"/>
      <c r="X492" s="12"/>
      <c r="Y492" s="105"/>
    </row>
    <row r="493" spans="1:25" ht="13.5" customHeight="1" x14ac:dyDescent="0.2">
      <c r="A493" s="6"/>
      <c r="B493" s="6"/>
      <c r="C493" s="12"/>
      <c r="D493" s="12"/>
      <c r="E493" s="12"/>
      <c r="F493" s="12"/>
      <c r="G493" s="12"/>
      <c r="H493" s="12"/>
      <c r="I493" s="12"/>
      <c r="J493" s="12"/>
      <c r="K493" s="13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05"/>
      <c r="X493" s="12"/>
      <c r="Y493" s="105"/>
    </row>
    <row r="494" spans="1:25" ht="13.5" customHeight="1" x14ac:dyDescent="0.2">
      <c r="A494" s="6"/>
      <c r="B494" s="6"/>
      <c r="C494" s="12"/>
      <c r="D494" s="12"/>
      <c r="E494" s="12"/>
      <c r="F494" s="12"/>
      <c r="G494" s="12"/>
      <c r="H494" s="12"/>
      <c r="I494" s="12"/>
      <c r="J494" s="12"/>
      <c r="K494" s="13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05"/>
      <c r="X494" s="12"/>
      <c r="Y494" s="105"/>
    </row>
    <row r="495" spans="1:25" ht="13.5" customHeight="1" x14ac:dyDescent="0.2">
      <c r="A495" s="6"/>
      <c r="B495" s="6"/>
      <c r="C495" s="12"/>
      <c r="D495" s="12"/>
      <c r="E495" s="12"/>
      <c r="F495" s="12"/>
      <c r="G495" s="12"/>
      <c r="H495" s="12"/>
      <c r="I495" s="12"/>
      <c r="J495" s="12"/>
      <c r="K495" s="13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05"/>
      <c r="X495" s="12"/>
      <c r="Y495" s="105"/>
    </row>
    <row r="496" spans="1:25" ht="13.5" customHeight="1" x14ac:dyDescent="0.2">
      <c r="A496" s="6"/>
      <c r="B496" s="6"/>
      <c r="C496" s="12"/>
      <c r="D496" s="12"/>
      <c r="E496" s="12"/>
      <c r="F496" s="12"/>
      <c r="G496" s="12"/>
      <c r="H496" s="12"/>
      <c r="I496" s="12"/>
      <c r="J496" s="12"/>
      <c r="K496" s="13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05"/>
      <c r="X496" s="12"/>
      <c r="Y496" s="105"/>
    </row>
    <row r="497" spans="1:25" ht="13.5" customHeight="1" x14ac:dyDescent="0.2">
      <c r="A497" s="6"/>
      <c r="B497" s="6"/>
      <c r="C497" s="12"/>
      <c r="D497" s="12"/>
      <c r="E497" s="12"/>
      <c r="F497" s="12"/>
      <c r="G497" s="12"/>
      <c r="H497" s="12"/>
      <c r="I497" s="12"/>
      <c r="J497" s="12"/>
      <c r="K497" s="13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05"/>
      <c r="X497" s="12"/>
      <c r="Y497" s="105"/>
    </row>
    <row r="498" spans="1:25" ht="13.5" customHeight="1" x14ac:dyDescent="0.2">
      <c r="A498" s="6"/>
      <c r="B498" s="6"/>
      <c r="C498" s="12"/>
      <c r="D498" s="12"/>
      <c r="E498" s="12"/>
      <c r="F498" s="12"/>
      <c r="G498" s="12"/>
      <c r="H498" s="12"/>
      <c r="I498" s="12"/>
      <c r="J498" s="12"/>
      <c r="K498" s="13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05"/>
      <c r="X498" s="12"/>
      <c r="Y498" s="105"/>
    </row>
    <row r="499" spans="1:25" ht="13.5" customHeight="1" x14ac:dyDescent="0.2">
      <c r="A499" s="6"/>
      <c r="B499" s="6"/>
      <c r="C499" s="12"/>
      <c r="D499" s="12"/>
      <c r="E499" s="12"/>
      <c r="F499" s="12"/>
      <c r="G499" s="12"/>
      <c r="H499" s="12"/>
      <c r="I499" s="12"/>
      <c r="J499" s="12"/>
      <c r="K499" s="13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05"/>
      <c r="X499" s="12"/>
      <c r="Y499" s="105"/>
    </row>
    <row r="500" spans="1:25" ht="13.5" customHeight="1" x14ac:dyDescent="0.2">
      <c r="A500" s="6"/>
      <c r="B500" s="6"/>
      <c r="C500" s="12"/>
      <c r="D500" s="12"/>
      <c r="E500" s="12"/>
      <c r="F500" s="12"/>
      <c r="G500" s="12"/>
      <c r="H500" s="12"/>
      <c r="I500" s="12"/>
      <c r="J500" s="12"/>
      <c r="K500" s="13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05"/>
      <c r="X500" s="12"/>
      <c r="Y500" s="105"/>
    </row>
    <row r="501" spans="1:25" ht="13.5" customHeight="1" x14ac:dyDescent="0.2">
      <c r="A501" s="6"/>
      <c r="B501" s="6"/>
      <c r="C501" s="12"/>
      <c r="D501" s="12"/>
      <c r="E501" s="12"/>
      <c r="F501" s="12"/>
      <c r="G501" s="12"/>
      <c r="H501" s="12"/>
      <c r="I501" s="12"/>
      <c r="J501" s="12"/>
      <c r="K501" s="13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05"/>
      <c r="X501" s="12"/>
      <c r="Y501" s="105"/>
    </row>
    <row r="502" spans="1:25" ht="13.5" customHeight="1" x14ac:dyDescent="0.2">
      <c r="A502" s="6"/>
      <c r="B502" s="6"/>
      <c r="C502" s="12"/>
      <c r="D502" s="12"/>
      <c r="E502" s="12"/>
      <c r="F502" s="12"/>
      <c r="G502" s="12"/>
      <c r="H502" s="12"/>
      <c r="I502" s="12"/>
      <c r="J502" s="12"/>
      <c r="K502" s="13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05"/>
      <c r="X502" s="12"/>
      <c r="Y502" s="105"/>
    </row>
    <row r="503" spans="1:25" ht="13.5" customHeight="1" x14ac:dyDescent="0.2">
      <c r="A503" s="6"/>
      <c r="B503" s="6"/>
      <c r="C503" s="12"/>
      <c r="D503" s="12"/>
      <c r="E503" s="12"/>
      <c r="F503" s="12"/>
      <c r="G503" s="12"/>
      <c r="H503" s="12"/>
      <c r="I503" s="12"/>
      <c r="J503" s="12"/>
      <c r="K503" s="13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05"/>
      <c r="X503" s="12"/>
      <c r="Y503" s="105"/>
    </row>
    <row r="504" spans="1:25" ht="13.5" customHeight="1" x14ac:dyDescent="0.2">
      <c r="A504" s="6"/>
      <c r="B504" s="6"/>
      <c r="C504" s="12"/>
      <c r="D504" s="12"/>
      <c r="E504" s="12"/>
      <c r="F504" s="12"/>
      <c r="G504" s="12"/>
      <c r="H504" s="12"/>
      <c r="I504" s="12"/>
      <c r="J504" s="12"/>
      <c r="K504" s="13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05"/>
      <c r="X504" s="12"/>
      <c r="Y504" s="105"/>
    </row>
    <row r="505" spans="1:25" ht="13.5" customHeight="1" x14ac:dyDescent="0.2">
      <c r="A505" s="6"/>
      <c r="B505" s="6"/>
      <c r="C505" s="12"/>
      <c r="D505" s="12"/>
      <c r="E505" s="12"/>
      <c r="F505" s="12"/>
      <c r="G505" s="12"/>
      <c r="H505" s="12"/>
      <c r="I505" s="12"/>
      <c r="J505" s="12"/>
      <c r="K505" s="13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05"/>
      <c r="X505" s="12"/>
      <c r="Y505" s="105"/>
    </row>
    <row r="506" spans="1:25" ht="13.5" customHeight="1" x14ac:dyDescent="0.2">
      <c r="A506" s="6"/>
      <c r="B506" s="6"/>
      <c r="C506" s="12"/>
      <c r="D506" s="12"/>
      <c r="E506" s="12"/>
      <c r="F506" s="12"/>
      <c r="G506" s="12"/>
      <c r="H506" s="12"/>
      <c r="I506" s="12"/>
      <c r="J506" s="12"/>
      <c r="K506" s="13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05"/>
      <c r="X506" s="12"/>
      <c r="Y506" s="105"/>
    </row>
    <row r="507" spans="1:25" ht="13.5" customHeight="1" x14ac:dyDescent="0.2">
      <c r="A507" s="6"/>
      <c r="B507" s="6"/>
      <c r="C507" s="12"/>
      <c r="D507" s="12"/>
      <c r="E507" s="12"/>
      <c r="F507" s="12"/>
      <c r="G507" s="12"/>
      <c r="H507" s="12"/>
      <c r="I507" s="12"/>
      <c r="J507" s="12"/>
      <c r="K507" s="13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05"/>
      <c r="X507" s="12"/>
      <c r="Y507" s="105"/>
    </row>
    <row r="508" spans="1:25" ht="13.5" customHeight="1" x14ac:dyDescent="0.2">
      <c r="A508" s="6"/>
      <c r="B508" s="6"/>
      <c r="C508" s="12"/>
      <c r="D508" s="12"/>
      <c r="E508" s="12"/>
      <c r="F508" s="12"/>
      <c r="G508" s="12"/>
      <c r="H508" s="12"/>
      <c r="I508" s="12"/>
      <c r="J508" s="12"/>
      <c r="K508" s="13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05"/>
      <c r="X508" s="12"/>
      <c r="Y508" s="105"/>
    </row>
    <row r="509" spans="1:25" ht="13.5" customHeight="1" x14ac:dyDescent="0.2">
      <c r="A509" s="6"/>
      <c r="B509" s="6"/>
      <c r="C509" s="12"/>
      <c r="D509" s="12"/>
      <c r="E509" s="12"/>
      <c r="F509" s="12"/>
      <c r="G509" s="12"/>
      <c r="H509" s="12"/>
      <c r="I509" s="12"/>
      <c r="J509" s="12"/>
      <c r="K509" s="13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05"/>
      <c r="X509" s="12"/>
      <c r="Y509" s="105"/>
    </row>
    <row r="510" spans="1:25" ht="13.5" customHeight="1" x14ac:dyDescent="0.2">
      <c r="A510" s="6"/>
      <c r="B510" s="6"/>
      <c r="C510" s="12"/>
      <c r="D510" s="12"/>
      <c r="E510" s="12"/>
      <c r="F510" s="12"/>
      <c r="G510" s="12"/>
      <c r="H510" s="12"/>
      <c r="I510" s="12"/>
      <c r="J510" s="12"/>
      <c r="K510" s="13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05"/>
      <c r="X510" s="12"/>
      <c r="Y510" s="105"/>
    </row>
    <row r="511" spans="1:25" ht="13.5" customHeight="1" x14ac:dyDescent="0.2">
      <c r="A511" s="6"/>
      <c r="B511" s="6"/>
      <c r="C511" s="12"/>
      <c r="D511" s="12"/>
      <c r="E511" s="12"/>
      <c r="F511" s="12"/>
      <c r="G511" s="12"/>
      <c r="H511" s="12"/>
      <c r="I511" s="12"/>
      <c r="J511" s="12"/>
      <c r="K511" s="13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05"/>
      <c r="X511" s="12"/>
      <c r="Y511" s="105"/>
    </row>
    <row r="512" spans="1:25" ht="13.5" customHeight="1" x14ac:dyDescent="0.2">
      <c r="A512" s="6"/>
      <c r="B512" s="6"/>
      <c r="C512" s="12"/>
      <c r="D512" s="12"/>
      <c r="E512" s="12"/>
      <c r="F512" s="12"/>
      <c r="G512" s="12"/>
      <c r="H512" s="12"/>
      <c r="I512" s="12"/>
      <c r="J512" s="12"/>
      <c r="K512" s="13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05"/>
      <c r="X512" s="12"/>
      <c r="Y512" s="105"/>
    </row>
    <row r="513" spans="1:25" ht="13.5" customHeight="1" x14ac:dyDescent="0.2">
      <c r="A513" s="6"/>
      <c r="B513" s="6"/>
      <c r="C513" s="12"/>
      <c r="D513" s="12"/>
      <c r="E513" s="12"/>
      <c r="F513" s="12"/>
      <c r="G513" s="12"/>
      <c r="H513" s="12"/>
      <c r="I513" s="12"/>
      <c r="J513" s="12"/>
      <c r="K513" s="13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05"/>
      <c r="X513" s="12"/>
      <c r="Y513" s="105"/>
    </row>
    <row r="514" spans="1:25" ht="13.5" customHeight="1" x14ac:dyDescent="0.2">
      <c r="A514" s="6"/>
      <c r="B514" s="6"/>
      <c r="C514" s="12"/>
      <c r="D514" s="12"/>
      <c r="E514" s="12"/>
      <c r="F514" s="12"/>
      <c r="G514" s="12"/>
      <c r="H514" s="12"/>
      <c r="I514" s="12"/>
      <c r="J514" s="12"/>
      <c r="K514" s="13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05"/>
      <c r="X514" s="12"/>
      <c r="Y514" s="105"/>
    </row>
    <row r="515" spans="1:25" ht="13.5" customHeight="1" x14ac:dyDescent="0.2">
      <c r="A515" s="6"/>
      <c r="B515" s="6"/>
      <c r="C515" s="12"/>
      <c r="D515" s="12"/>
      <c r="E515" s="12"/>
      <c r="F515" s="12"/>
      <c r="G515" s="12"/>
      <c r="H515" s="12"/>
      <c r="I515" s="12"/>
      <c r="J515" s="12"/>
      <c r="K515" s="13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05"/>
      <c r="X515" s="12"/>
      <c r="Y515" s="105"/>
    </row>
    <row r="516" spans="1:25" ht="13.5" customHeight="1" x14ac:dyDescent="0.2">
      <c r="A516" s="6"/>
      <c r="B516" s="6"/>
      <c r="C516" s="12"/>
      <c r="D516" s="12"/>
      <c r="E516" s="12"/>
      <c r="F516" s="12"/>
      <c r="G516" s="12"/>
      <c r="H516" s="12"/>
      <c r="I516" s="12"/>
      <c r="J516" s="12"/>
      <c r="K516" s="13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05"/>
      <c r="X516" s="12"/>
      <c r="Y516" s="105"/>
    </row>
    <row r="517" spans="1:25" ht="13.5" customHeight="1" x14ac:dyDescent="0.2">
      <c r="A517" s="6"/>
      <c r="B517" s="6"/>
      <c r="C517" s="12"/>
      <c r="D517" s="12"/>
      <c r="E517" s="12"/>
      <c r="F517" s="12"/>
      <c r="G517" s="12"/>
      <c r="H517" s="12"/>
      <c r="I517" s="12"/>
      <c r="J517" s="12"/>
      <c r="K517" s="13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05"/>
      <c r="X517" s="12"/>
      <c r="Y517" s="105"/>
    </row>
    <row r="518" spans="1:25" ht="13.5" customHeight="1" x14ac:dyDescent="0.2">
      <c r="A518" s="6"/>
      <c r="B518" s="6"/>
      <c r="C518" s="12"/>
      <c r="D518" s="12"/>
      <c r="E518" s="12"/>
      <c r="F518" s="12"/>
      <c r="G518" s="12"/>
      <c r="H518" s="12"/>
      <c r="I518" s="12"/>
      <c r="J518" s="12"/>
      <c r="K518" s="13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05"/>
      <c r="X518" s="12"/>
      <c r="Y518" s="105"/>
    </row>
    <row r="519" spans="1:25" ht="13.5" customHeight="1" x14ac:dyDescent="0.2">
      <c r="A519" s="6"/>
      <c r="B519" s="6"/>
      <c r="C519" s="12"/>
      <c r="D519" s="12"/>
      <c r="E519" s="12"/>
      <c r="F519" s="12"/>
      <c r="G519" s="12"/>
      <c r="H519" s="12"/>
      <c r="I519" s="12"/>
      <c r="J519" s="12"/>
      <c r="K519" s="13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05"/>
      <c r="X519" s="12"/>
      <c r="Y519" s="105"/>
    </row>
    <row r="520" spans="1:25" ht="13.5" customHeight="1" x14ac:dyDescent="0.2">
      <c r="A520" s="6"/>
      <c r="B520" s="6"/>
      <c r="C520" s="12"/>
      <c r="D520" s="12"/>
      <c r="E520" s="12"/>
      <c r="F520" s="12"/>
      <c r="G520" s="12"/>
      <c r="H520" s="12"/>
      <c r="I520" s="12"/>
      <c r="J520" s="12"/>
      <c r="K520" s="13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05"/>
      <c r="X520" s="12"/>
      <c r="Y520" s="105"/>
    </row>
    <row r="521" spans="1:25" ht="13.5" customHeight="1" x14ac:dyDescent="0.2">
      <c r="A521" s="6"/>
      <c r="B521" s="6"/>
      <c r="C521" s="12"/>
      <c r="D521" s="12"/>
      <c r="E521" s="12"/>
      <c r="F521" s="12"/>
      <c r="G521" s="12"/>
      <c r="H521" s="12"/>
      <c r="I521" s="12"/>
      <c r="J521" s="12"/>
      <c r="K521" s="13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05"/>
      <c r="X521" s="12"/>
      <c r="Y521" s="105"/>
    </row>
    <row r="522" spans="1:25" ht="13.5" customHeight="1" x14ac:dyDescent="0.2">
      <c r="A522" s="6"/>
      <c r="B522" s="6"/>
      <c r="C522" s="12"/>
      <c r="D522" s="12"/>
      <c r="E522" s="12"/>
      <c r="F522" s="12"/>
      <c r="G522" s="12"/>
      <c r="H522" s="12"/>
      <c r="I522" s="12"/>
      <c r="J522" s="12"/>
      <c r="K522" s="13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05"/>
      <c r="X522" s="12"/>
      <c r="Y522" s="105"/>
    </row>
    <row r="523" spans="1:25" ht="13.5" customHeight="1" x14ac:dyDescent="0.2">
      <c r="A523" s="6"/>
      <c r="B523" s="6"/>
      <c r="C523" s="12"/>
      <c r="D523" s="12"/>
      <c r="E523" s="12"/>
      <c r="F523" s="12"/>
      <c r="G523" s="12"/>
      <c r="H523" s="12"/>
      <c r="I523" s="12"/>
      <c r="J523" s="12"/>
      <c r="K523" s="13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05"/>
      <c r="X523" s="12"/>
      <c r="Y523" s="105"/>
    </row>
    <row r="524" spans="1:25" ht="13.5" customHeight="1" x14ac:dyDescent="0.2">
      <c r="A524" s="6"/>
      <c r="B524" s="6"/>
      <c r="C524" s="12"/>
      <c r="D524" s="12"/>
      <c r="E524" s="12"/>
      <c r="F524" s="12"/>
      <c r="G524" s="12"/>
      <c r="H524" s="12"/>
      <c r="I524" s="12"/>
      <c r="J524" s="12"/>
      <c r="K524" s="13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05"/>
      <c r="X524" s="12"/>
      <c r="Y524" s="105"/>
    </row>
    <row r="525" spans="1:25" ht="13.5" customHeight="1" x14ac:dyDescent="0.2">
      <c r="A525" s="6"/>
      <c r="B525" s="6"/>
      <c r="C525" s="12"/>
      <c r="D525" s="12"/>
      <c r="E525" s="12"/>
      <c r="F525" s="12"/>
      <c r="G525" s="12"/>
      <c r="H525" s="12"/>
      <c r="I525" s="12"/>
      <c r="J525" s="12"/>
      <c r="K525" s="13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05"/>
      <c r="X525" s="12"/>
      <c r="Y525" s="105"/>
    </row>
    <row r="526" spans="1:25" ht="13.5" customHeight="1" x14ac:dyDescent="0.2">
      <c r="A526" s="6"/>
      <c r="B526" s="6"/>
      <c r="C526" s="12"/>
      <c r="D526" s="12"/>
      <c r="E526" s="12"/>
      <c r="F526" s="12"/>
      <c r="G526" s="12"/>
      <c r="H526" s="12"/>
      <c r="I526" s="12"/>
      <c r="J526" s="12"/>
      <c r="K526" s="13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05"/>
      <c r="X526" s="12"/>
      <c r="Y526" s="105"/>
    </row>
    <row r="527" spans="1:25" ht="13.5" customHeight="1" x14ac:dyDescent="0.2">
      <c r="A527" s="6"/>
      <c r="B527" s="6"/>
      <c r="C527" s="12"/>
      <c r="D527" s="12"/>
      <c r="E527" s="12"/>
      <c r="F527" s="12"/>
      <c r="G527" s="12"/>
      <c r="H527" s="12"/>
      <c r="I527" s="12"/>
      <c r="J527" s="12"/>
      <c r="K527" s="13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05"/>
      <c r="X527" s="12"/>
      <c r="Y527" s="105"/>
    </row>
    <row r="528" spans="1:25" ht="13.5" customHeight="1" x14ac:dyDescent="0.2">
      <c r="A528" s="6"/>
      <c r="B528" s="6"/>
      <c r="C528" s="12"/>
      <c r="D528" s="12"/>
      <c r="E528" s="12"/>
      <c r="F528" s="12"/>
      <c r="G528" s="12"/>
      <c r="H528" s="12"/>
      <c r="I528" s="12"/>
      <c r="J528" s="12"/>
      <c r="K528" s="13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05"/>
      <c r="X528" s="12"/>
      <c r="Y528" s="105"/>
    </row>
    <row r="529" spans="1:25" ht="13.5" customHeight="1" x14ac:dyDescent="0.2">
      <c r="A529" s="6"/>
      <c r="B529" s="6"/>
      <c r="C529" s="12"/>
      <c r="D529" s="12"/>
      <c r="E529" s="12"/>
      <c r="F529" s="12"/>
      <c r="G529" s="12"/>
      <c r="H529" s="12"/>
      <c r="I529" s="12"/>
      <c r="J529" s="12"/>
      <c r="K529" s="13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05"/>
      <c r="X529" s="12"/>
      <c r="Y529" s="105"/>
    </row>
    <row r="530" spans="1:25" ht="13.5" customHeight="1" x14ac:dyDescent="0.2">
      <c r="A530" s="6"/>
      <c r="B530" s="6"/>
      <c r="C530" s="12"/>
      <c r="D530" s="12"/>
      <c r="E530" s="12"/>
      <c r="F530" s="12"/>
      <c r="G530" s="12"/>
      <c r="H530" s="12"/>
      <c r="I530" s="12"/>
      <c r="J530" s="12"/>
      <c r="K530" s="13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05"/>
      <c r="X530" s="12"/>
      <c r="Y530" s="105"/>
    </row>
    <row r="531" spans="1:25" ht="13.5" customHeight="1" x14ac:dyDescent="0.2">
      <c r="A531" s="6"/>
      <c r="B531" s="6"/>
      <c r="C531" s="12"/>
      <c r="D531" s="12"/>
      <c r="E531" s="12"/>
      <c r="F531" s="12"/>
      <c r="G531" s="12"/>
      <c r="H531" s="12"/>
      <c r="I531" s="12"/>
      <c r="J531" s="12"/>
      <c r="K531" s="13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05"/>
      <c r="X531" s="12"/>
      <c r="Y531" s="105"/>
    </row>
    <row r="532" spans="1:25" ht="13.5" customHeight="1" x14ac:dyDescent="0.2">
      <c r="A532" s="6"/>
      <c r="B532" s="6"/>
      <c r="C532" s="12"/>
      <c r="D532" s="12"/>
      <c r="E532" s="12"/>
      <c r="F532" s="12"/>
      <c r="G532" s="12"/>
      <c r="H532" s="12"/>
      <c r="I532" s="12"/>
      <c r="J532" s="12"/>
      <c r="K532" s="13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05"/>
      <c r="X532" s="12"/>
      <c r="Y532" s="105"/>
    </row>
    <row r="533" spans="1:25" ht="13.5" customHeight="1" x14ac:dyDescent="0.2">
      <c r="A533" s="6"/>
      <c r="B533" s="6"/>
      <c r="C533" s="12"/>
      <c r="D533" s="12"/>
      <c r="E533" s="12"/>
      <c r="F533" s="12"/>
      <c r="G533" s="12"/>
      <c r="H533" s="12"/>
      <c r="I533" s="12"/>
      <c r="J533" s="12"/>
      <c r="K533" s="13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05"/>
      <c r="X533" s="12"/>
      <c r="Y533" s="105"/>
    </row>
    <row r="534" spans="1:25" ht="13.5" customHeight="1" x14ac:dyDescent="0.2">
      <c r="A534" s="6"/>
      <c r="B534" s="6"/>
      <c r="C534" s="12"/>
      <c r="D534" s="12"/>
      <c r="E534" s="12"/>
      <c r="F534" s="12"/>
      <c r="G534" s="12"/>
      <c r="H534" s="12"/>
      <c r="I534" s="12"/>
      <c r="J534" s="12"/>
      <c r="K534" s="13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05"/>
      <c r="X534" s="12"/>
      <c r="Y534" s="105"/>
    </row>
    <row r="535" spans="1:25" ht="13.5" customHeight="1" x14ac:dyDescent="0.2">
      <c r="A535" s="6"/>
      <c r="B535" s="6"/>
      <c r="C535" s="12"/>
      <c r="D535" s="12"/>
      <c r="E535" s="12"/>
      <c r="F535" s="12"/>
      <c r="G535" s="12"/>
      <c r="H535" s="12"/>
      <c r="I535" s="12"/>
      <c r="J535" s="12"/>
      <c r="K535" s="13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05"/>
      <c r="X535" s="12"/>
      <c r="Y535" s="105"/>
    </row>
    <row r="536" spans="1:25" ht="13.5" customHeight="1" x14ac:dyDescent="0.2">
      <c r="A536" s="6"/>
      <c r="B536" s="6"/>
      <c r="C536" s="12"/>
      <c r="D536" s="12"/>
      <c r="E536" s="12"/>
      <c r="F536" s="12"/>
      <c r="G536" s="12"/>
      <c r="H536" s="12"/>
      <c r="I536" s="12"/>
      <c r="J536" s="12"/>
      <c r="K536" s="13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05"/>
      <c r="X536" s="12"/>
      <c r="Y536" s="105"/>
    </row>
    <row r="537" spans="1:25" ht="13.5" customHeight="1" x14ac:dyDescent="0.2">
      <c r="A537" s="6"/>
      <c r="B537" s="6"/>
      <c r="C537" s="12"/>
      <c r="D537" s="12"/>
      <c r="E537" s="12"/>
      <c r="F537" s="12"/>
      <c r="G537" s="12"/>
      <c r="H537" s="12"/>
      <c r="I537" s="12"/>
      <c r="J537" s="12"/>
      <c r="K537" s="13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05"/>
      <c r="X537" s="12"/>
      <c r="Y537" s="105"/>
    </row>
    <row r="538" spans="1:25" ht="13.5" customHeight="1" x14ac:dyDescent="0.2">
      <c r="A538" s="6"/>
      <c r="B538" s="6"/>
      <c r="C538" s="12"/>
      <c r="D538" s="12"/>
      <c r="E538" s="12"/>
      <c r="F538" s="12"/>
      <c r="G538" s="12"/>
      <c r="H538" s="12"/>
      <c r="I538" s="12"/>
      <c r="J538" s="12"/>
      <c r="K538" s="13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05"/>
      <c r="X538" s="12"/>
      <c r="Y538" s="105"/>
    </row>
    <row r="539" spans="1:25" ht="13.5" customHeight="1" x14ac:dyDescent="0.2">
      <c r="A539" s="6"/>
      <c r="B539" s="6"/>
      <c r="C539" s="12"/>
      <c r="D539" s="12"/>
      <c r="E539" s="12"/>
      <c r="F539" s="12"/>
      <c r="G539" s="12"/>
      <c r="H539" s="12"/>
      <c r="I539" s="12"/>
      <c r="J539" s="12"/>
      <c r="K539" s="13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05"/>
      <c r="X539" s="12"/>
      <c r="Y539" s="105"/>
    </row>
    <row r="540" spans="1:25" ht="13.5" customHeight="1" x14ac:dyDescent="0.2">
      <c r="A540" s="6"/>
      <c r="B540" s="6"/>
      <c r="C540" s="12"/>
      <c r="D540" s="12"/>
      <c r="E540" s="12"/>
      <c r="F540" s="12"/>
      <c r="G540" s="12"/>
      <c r="H540" s="12"/>
      <c r="I540" s="12"/>
      <c r="J540" s="12"/>
      <c r="K540" s="13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05"/>
      <c r="X540" s="12"/>
      <c r="Y540" s="105"/>
    </row>
    <row r="541" spans="1:25" ht="13.5" customHeight="1" x14ac:dyDescent="0.2">
      <c r="A541" s="6"/>
      <c r="B541" s="6"/>
      <c r="C541" s="12"/>
      <c r="D541" s="12"/>
      <c r="E541" s="12"/>
      <c r="F541" s="12"/>
      <c r="G541" s="12"/>
      <c r="H541" s="12"/>
      <c r="I541" s="12"/>
      <c r="J541" s="12"/>
      <c r="K541" s="13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05"/>
      <c r="X541" s="12"/>
      <c r="Y541" s="105"/>
    </row>
    <row r="542" spans="1:25" ht="13.5" customHeight="1" x14ac:dyDescent="0.2">
      <c r="A542" s="6"/>
      <c r="B542" s="6"/>
      <c r="C542" s="12"/>
      <c r="D542" s="12"/>
      <c r="E542" s="12"/>
      <c r="F542" s="12"/>
      <c r="G542" s="12"/>
      <c r="H542" s="12"/>
      <c r="I542" s="12"/>
      <c r="J542" s="12"/>
      <c r="K542" s="13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05"/>
      <c r="X542" s="12"/>
      <c r="Y542" s="105"/>
    </row>
    <row r="543" spans="1:25" ht="13.5" customHeight="1" x14ac:dyDescent="0.2">
      <c r="A543" s="6"/>
      <c r="B543" s="6"/>
      <c r="C543" s="12"/>
      <c r="D543" s="12"/>
      <c r="E543" s="12"/>
      <c r="F543" s="12"/>
      <c r="G543" s="12"/>
      <c r="H543" s="12"/>
      <c r="I543" s="12"/>
      <c r="J543" s="12"/>
      <c r="K543" s="13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05"/>
      <c r="X543" s="12"/>
      <c r="Y543" s="105"/>
    </row>
    <row r="544" spans="1:25" ht="13.5" customHeight="1" x14ac:dyDescent="0.2">
      <c r="A544" s="6"/>
      <c r="B544" s="6"/>
      <c r="C544" s="12"/>
      <c r="D544" s="12"/>
      <c r="E544" s="12"/>
      <c r="F544" s="12"/>
      <c r="G544" s="12"/>
      <c r="H544" s="12"/>
      <c r="I544" s="12"/>
      <c r="J544" s="12"/>
      <c r="K544" s="13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05"/>
      <c r="X544" s="12"/>
      <c r="Y544" s="105"/>
    </row>
    <row r="545" spans="1:25" ht="13.5" customHeight="1" x14ac:dyDescent="0.2">
      <c r="A545" s="6"/>
      <c r="B545" s="6"/>
      <c r="C545" s="12"/>
      <c r="D545" s="12"/>
      <c r="E545" s="12"/>
      <c r="F545" s="12"/>
      <c r="G545" s="12"/>
      <c r="H545" s="12"/>
      <c r="I545" s="12"/>
      <c r="J545" s="12"/>
      <c r="K545" s="13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05"/>
      <c r="X545" s="12"/>
      <c r="Y545" s="105"/>
    </row>
    <row r="546" spans="1:25" ht="13.5" customHeight="1" x14ac:dyDescent="0.2">
      <c r="A546" s="6"/>
      <c r="B546" s="6"/>
      <c r="C546" s="12"/>
      <c r="D546" s="12"/>
      <c r="E546" s="12"/>
      <c r="F546" s="12"/>
      <c r="G546" s="12"/>
      <c r="H546" s="12"/>
      <c r="I546" s="12"/>
      <c r="J546" s="12"/>
      <c r="K546" s="13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05"/>
      <c r="X546" s="12"/>
      <c r="Y546" s="105"/>
    </row>
    <row r="547" spans="1:25" ht="13.5" customHeight="1" x14ac:dyDescent="0.2">
      <c r="A547" s="6"/>
      <c r="B547" s="6"/>
      <c r="C547" s="12"/>
      <c r="D547" s="12"/>
      <c r="E547" s="12"/>
      <c r="F547" s="12"/>
      <c r="G547" s="12"/>
      <c r="H547" s="12"/>
      <c r="I547" s="12"/>
      <c r="J547" s="12"/>
      <c r="K547" s="13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05"/>
      <c r="X547" s="12"/>
      <c r="Y547" s="105"/>
    </row>
    <row r="548" spans="1:25" ht="13.5" customHeight="1" x14ac:dyDescent="0.2">
      <c r="A548" s="6"/>
      <c r="B548" s="6"/>
      <c r="C548" s="12"/>
      <c r="D548" s="12"/>
      <c r="E548" s="12"/>
      <c r="F548" s="12"/>
      <c r="G548" s="12"/>
      <c r="H548" s="12"/>
      <c r="I548" s="12"/>
      <c r="J548" s="12"/>
      <c r="K548" s="13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05"/>
      <c r="X548" s="12"/>
      <c r="Y548" s="105"/>
    </row>
    <row r="549" spans="1:25" ht="13.5" customHeight="1" x14ac:dyDescent="0.2">
      <c r="A549" s="6"/>
      <c r="B549" s="6"/>
      <c r="C549" s="12"/>
      <c r="D549" s="12"/>
      <c r="E549" s="12"/>
      <c r="F549" s="12"/>
      <c r="G549" s="12"/>
      <c r="H549" s="12"/>
      <c r="I549" s="12"/>
      <c r="J549" s="12"/>
      <c r="K549" s="13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05"/>
      <c r="X549" s="12"/>
      <c r="Y549" s="105"/>
    </row>
    <row r="550" spans="1:25" ht="13.5" customHeight="1" x14ac:dyDescent="0.2">
      <c r="A550" s="6"/>
      <c r="B550" s="6"/>
      <c r="C550" s="12"/>
      <c r="D550" s="12"/>
      <c r="E550" s="12"/>
      <c r="F550" s="12"/>
      <c r="G550" s="12"/>
      <c r="H550" s="12"/>
      <c r="I550" s="12"/>
      <c r="J550" s="12"/>
      <c r="K550" s="13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05"/>
      <c r="X550" s="12"/>
      <c r="Y550" s="105"/>
    </row>
    <row r="551" spans="1:25" ht="13.5" customHeight="1" x14ac:dyDescent="0.2">
      <c r="A551" s="6"/>
      <c r="B551" s="6"/>
      <c r="C551" s="12"/>
      <c r="D551" s="12"/>
      <c r="E551" s="12"/>
      <c r="F551" s="12"/>
      <c r="G551" s="12"/>
      <c r="H551" s="12"/>
      <c r="I551" s="12"/>
      <c r="J551" s="12"/>
      <c r="K551" s="13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05"/>
      <c r="X551" s="12"/>
      <c r="Y551" s="105"/>
    </row>
    <row r="552" spans="1:25" ht="13.5" customHeight="1" x14ac:dyDescent="0.2">
      <c r="A552" s="6"/>
      <c r="B552" s="6"/>
      <c r="C552" s="12"/>
      <c r="D552" s="12"/>
      <c r="E552" s="12"/>
      <c r="F552" s="12"/>
      <c r="G552" s="12"/>
      <c r="H552" s="12"/>
      <c r="I552" s="12"/>
      <c r="J552" s="12"/>
      <c r="K552" s="13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05"/>
      <c r="X552" s="12"/>
      <c r="Y552" s="105"/>
    </row>
    <row r="553" spans="1:25" ht="13.5" customHeight="1" x14ac:dyDescent="0.2">
      <c r="A553" s="6"/>
      <c r="B553" s="6"/>
      <c r="C553" s="12"/>
      <c r="D553" s="12"/>
      <c r="E553" s="12"/>
      <c r="F553" s="12"/>
      <c r="G553" s="12"/>
      <c r="H553" s="12"/>
      <c r="I553" s="12"/>
      <c r="J553" s="12"/>
      <c r="K553" s="13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05"/>
      <c r="X553" s="12"/>
      <c r="Y553" s="105"/>
    </row>
    <row r="554" spans="1:25" ht="13.5" customHeight="1" x14ac:dyDescent="0.2">
      <c r="A554" s="6"/>
      <c r="B554" s="6"/>
      <c r="C554" s="12"/>
      <c r="D554" s="12"/>
      <c r="E554" s="12"/>
      <c r="F554" s="12"/>
      <c r="G554" s="12"/>
      <c r="H554" s="12"/>
      <c r="I554" s="12"/>
      <c r="J554" s="12"/>
      <c r="K554" s="13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05"/>
      <c r="X554" s="12"/>
      <c r="Y554" s="105"/>
    </row>
    <row r="555" spans="1:25" ht="13.5" customHeight="1" x14ac:dyDescent="0.2">
      <c r="A555" s="6"/>
      <c r="B555" s="6"/>
      <c r="C555" s="12"/>
      <c r="D555" s="12"/>
      <c r="E555" s="12"/>
      <c r="F555" s="12"/>
      <c r="G555" s="12"/>
      <c r="H555" s="12"/>
      <c r="I555" s="12"/>
      <c r="J555" s="12"/>
      <c r="K555" s="13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05"/>
      <c r="X555" s="12"/>
      <c r="Y555" s="105"/>
    </row>
    <row r="556" spans="1:25" ht="13.5" customHeight="1" x14ac:dyDescent="0.2">
      <c r="A556" s="6"/>
      <c r="B556" s="6"/>
      <c r="C556" s="12"/>
      <c r="D556" s="12"/>
      <c r="E556" s="12"/>
      <c r="F556" s="12"/>
      <c r="G556" s="12"/>
      <c r="H556" s="12"/>
      <c r="I556" s="12"/>
      <c r="J556" s="12"/>
      <c r="K556" s="13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05"/>
      <c r="X556" s="12"/>
      <c r="Y556" s="105"/>
    </row>
    <row r="557" spans="1:25" ht="13.5" customHeight="1" x14ac:dyDescent="0.2">
      <c r="A557" s="6"/>
      <c r="B557" s="6"/>
      <c r="C557" s="12"/>
      <c r="D557" s="12"/>
      <c r="E557" s="12"/>
      <c r="F557" s="12"/>
      <c r="G557" s="12"/>
      <c r="H557" s="12"/>
      <c r="I557" s="12"/>
      <c r="J557" s="12"/>
      <c r="K557" s="13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05"/>
      <c r="X557" s="12"/>
      <c r="Y557" s="105"/>
    </row>
    <row r="558" spans="1:25" ht="13.5" customHeight="1" x14ac:dyDescent="0.2">
      <c r="A558" s="6"/>
      <c r="B558" s="6"/>
      <c r="C558" s="12"/>
      <c r="D558" s="12"/>
      <c r="E558" s="12"/>
      <c r="F558" s="12"/>
      <c r="G558" s="12"/>
      <c r="H558" s="12"/>
      <c r="I558" s="12"/>
      <c r="J558" s="12"/>
      <c r="K558" s="13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05"/>
      <c r="X558" s="12"/>
      <c r="Y558" s="105"/>
    </row>
    <row r="559" spans="1:25" ht="13.5" customHeight="1" x14ac:dyDescent="0.2">
      <c r="A559" s="6"/>
      <c r="B559" s="6"/>
      <c r="C559" s="12"/>
      <c r="D559" s="12"/>
      <c r="E559" s="12"/>
      <c r="F559" s="12"/>
      <c r="G559" s="12"/>
      <c r="H559" s="12"/>
      <c r="I559" s="12"/>
      <c r="J559" s="12"/>
      <c r="K559" s="13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05"/>
      <c r="X559" s="12"/>
      <c r="Y559" s="105"/>
    </row>
    <row r="560" spans="1:25" ht="13.5" customHeight="1" x14ac:dyDescent="0.2">
      <c r="A560" s="6"/>
      <c r="B560" s="6"/>
      <c r="C560" s="12"/>
      <c r="D560" s="12"/>
      <c r="E560" s="12"/>
      <c r="F560" s="12"/>
      <c r="G560" s="12"/>
      <c r="H560" s="12"/>
      <c r="I560" s="12"/>
      <c r="J560" s="12"/>
      <c r="K560" s="13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05"/>
      <c r="X560" s="12"/>
      <c r="Y560" s="105"/>
    </row>
    <row r="561" spans="1:25" ht="13.5" customHeight="1" x14ac:dyDescent="0.2">
      <c r="A561" s="6"/>
      <c r="B561" s="6"/>
      <c r="C561" s="12"/>
      <c r="D561" s="12"/>
      <c r="E561" s="12"/>
      <c r="F561" s="12"/>
      <c r="G561" s="12"/>
      <c r="H561" s="12"/>
      <c r="I561" s="12"/>
      <c r="J561" s="12"/>
      <c r="K561" s="13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05"/>
      <c r="X561" s="12"/>
      <c r="Y561" s="105"/>
    </row>
    <row r="562" spans="1:25" ht="13.5" customHeight="1" x14ac:dyDescent="0.2">
      <c r="A562" s="6"/>
      <c r="B562" s="6"/>
      <c r="C562" s="12"/>
      <c r="D562" s="12"/>
      <c r="E562" s="12"/>
      <c r="F562" s="12"/>
      <c r="G562" s="12"/>
      <c r="H562" s="12"/>
      <c r="I562" s="12"/>
      <c r="J562" s="12"/>
      <c r="K562" s="13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05"/>
      <c r="X562" s="12"/>
      <c r="Y562" s="105"/>
    </row>
    <row r="563" spans="1:25" ht="13.5" customHeight="1" x14ac:dyDescent="0.2">
      <c r="A563" s="6"/>
      <c r="B563" s="6"/>
      <c r="C563" s="12"/>
      <c r="D563" s="12"/>
      <c r="E563" s="12"/>
      <c r="F563" s="12"/>
      <c r="G563" s="12"/>
      <c r="H563" s="12"/>
      <c r="I563" s="12"/>
      <c r="J563" s="12"/>
      <c r="K563" s="13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05"/>
      <c r="X563" s="12"/>
      <c r="Y563" s="105"/>
    </row>
    <row r="564" spans="1:25" ht="13.5" customHeight="1" x14ac:dyDescent="0.2">
      <c r="A564" s="6"/>
      <c r="B564" s="6"/>
      <c r="C564" s="12"/>
      <c r="D564" s="12"/>
      <c r="E564" s="12"/>
      <c r="F564" s="12"/>
      <c r="G564" s="12"/>
      <c r="H564" s="12"/>
      <c r="I564" s="12"/>
      <c r="J564" s="12"/>
      <c r="K564" s="13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05"/>
      <c r="X564" s="12"/>
      <c r="Y564" s="105"/>
    </row>
    <row r="565" spans="1:25" ht="13.5" customHeight="1" x14ac:dyDescent="0.2">
      <c r="A565" s="6"/>
      <c r="B565" s="6"/>
      <c r="C565" s="12"/>
      <c r="D565" s="12"/>
      <c r="E565" s="12"/>
      <c r="F565" s="12"/>
      <c r="G565" s="12"/>
      <c r="H565" s="12"/>
      <c r="I565" s="12"/>
      <c r="J565" s="12"/>
      <c r="K565" s="13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05"/>
      <c r="X565" s="12"/>
      <c r="Y565" s="105"/>
    </row>
    <row r="566" spans="1:25" ht="13.5" customHeight="1" x14ac:dyDescent="0.2">
      <c r="A566" s="6"/>
      <c r="B566" s="6"/>
      <c r="C566" s="12"/>
      <c r="D566" s="12"/>
      <c r="E566" s="12"/>
      <c r="F566" s="12"/>
      <c r="G566" s="12"/>
      <c r="H566" s="12"/>
      <c r="I566" s="12"/>
      <c r="J566" s="12"/>
      <c r="K566" s="13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05"/>
      <c r="X566" s="12"/>
      <c r="Y566" s="105"/>
    </row>
    <row r="567" spans="1:25" ht="13.5" customHeight="1" x14ac:dyDescent="0.2">
      <c r="A567" s="6"/>
      <c r="B567" s="6"/>
      <c r="C567" s="12"/>
      <c r="D567" s="12"/>
      <c r="E567" s="12"/>
      <c r="F567" s="12"/>
      <c r="G567" s="12"/>
      <c r="H567" s="12"/>
      <c r="I567" s="12"/>
      <c r="J567" s="12"/>
      <c r="K567" s="13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05"/>
      <c r="X567" s="12"/>
      <c r="Y567" s="105"/>
    </row>
    <row r="568" spans="1:25" ht="13.5" customHeight="1" x14ac:dyDescent="0.2">
      <c r="A568" s="6"/>
      <c r="B568" s="6"/>
      <c r="C568" s="12"/>
      <c r="D568" s="12"/>
      <c r="E568" s="12"/>
      <c r="F568" s="12"/>
      <c r="G568" s="12"/>
      <c r="H568" s="12"/>
      <c r="I568" s="12"/>
      <c r="J568" s="12"/>
      <c r="K568" s="13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05"/>
      <c r="X568" s="12"/>
      <c r="Y568" s="105"/>
    </row>
    <row r="569" spans="1:25" ht="13.5" customHeight="1" x14ac:dyDescent="0.2">
      <c r="A569" s="6"/>
      <c r="B569" s="6"/>
      <c r="C569" s="12"/>
      <c r="D569" s="12"/>
      <c r="E569" s="12"/>
      <c r="F569" s="12"/>
      <c r="G569" s="12"/>
      <c r="H569" s="12"/>
      <c r="I569" s="12"/>
      <c r="J569" s="12"/>
      <c r="K569" s="13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05"/>
      <c r="X569" s="12"/>
      <c r="Y569" s="105"/>
    </row>
    <row r="570" spans="1:25" ht="13.5" customHeight="1" x14ac:dyDescent="0.2">
      <c r="A570" s="6"/>
      <c r="B570" s="6"/>
      <c r="C570" s="12"/>
      <c r="D570" s="12"/>
      <c r="E570" s="12"/>
      <c r="F570" s="12"/>
      <c r="G570" s="12"/>
      <c r="H570" s="12"/>
      <c r="I570" s="12"/>
      <c r="J570" s="12"/>
      <c r="K570" s="13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05"/>
      <c r="X570" s="12"/>
      <c r="Y570" s="105"/>
    </row>
    <row r="571" spans="1:25" ht="13.5" customHeight="1" x14ac:dyDescent="0.2">
      <c r="A571" s="6"/>
      <c r="B571" s="6"/>
      <c r="C571" s="12"/>
      <c r="D571" s="12"/>
      <c r="E571" s="12"/>
      <c r="F571" s="12"/>
      <c r="G571" s="12"/>
      <c r="H571" s="12"/>
      <c r="I571" s="12"/>
      <c r="J571" s="12"/>
      <c r="K571" s="13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05"/>
      <c r="X571" s="12"/>
      <c r="Y571" s="105"/>
    </row>
    <row r="572" spans="1:25" ht="13.5" customHeight="1" x14ac:dyDescent="0.2">
      <c r="A572" s="6"/>
      <c r="B572" s="6"/>
      <c r="C572" s="12"/>
      <c r="D572" s="12"/>
      <c r="E572" s="12"/>
      <c r="F572" s="12"/>
      <c r="G572" s="12"/>
      <c r="H572" s="12"/>
      <c r="I572" s="12"/>
      <c r="J572" s="12"/>
      <c r="K572" s="13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05"/>
      <c r="X572" s="12"/>
      <c r="Y572" s="105"/>
    </row>
    <row r="573" spans="1:25" ht="13.5" customHeight="1" x14ac:dyDescent="0.2">
      <c r="A573" s="6"/>
      <c r="B573" s="6"/>
      <c r="C573" s="12"/>
      <c r="D573" s="12"/>
      <c r="E573" s="12"/>
      <c r="F573" s="12"/>
      <c r="G573" s="12"/>
      <c r="H573" s="12"/>
      <c r="I573" s="12"/>
      <c r="J573" s="12"/>
      <c r="K573" s="13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05"/>
      <c r="X573" s="12"/>
      <c r="Y573" s="105"/>
    </row>
    <row r="574" spans="1:25" ht="13.5" customHeight="1" x14ac:dyDescent="0.2">
      <c r="A574" s="6"/>
      <c r="B574" s="6"/>
      <c r="C574" s="12"/>
      <c r="D574" s="12"/>
      <c r="E574" s="12"/>
      <c r="F574" s="12"/>
      <c r="G574" s="12"/>
      <c r="H574" s="12"/>
      <c r="I574" s="12"/>
      <c r="J574" s="12"/>
      <c r="K574" s="13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05"/>
      <c r="X574" s="12"/>
      <c r="Y574" s="105"/>
    </row>
    <row r="575" spans="1:25" ht="13.5" customHeight="1" x14ac:dyDescent="0.2">
      <c r="A575" s="6"/>
      <c r="B575" s="6"/>
      <c r="C575" s="12"/>
      <c r="D575" s="12"/>
      <c r="E575" s="12"/>
      <c r="F575" s="12"/>
      <c r="G575" s="12"/>
      <c r="H575" s="12"/>
      <c r="I575" s="12"/>
      <c r="J575" s="12"/>
      <c r="K575" s="13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05"/>
      <c r="X575" s="12"/>
      <c r="Y575" s="105"/>
    </row>
    <row r="576" spans="1:25" ht="13.5" customHeight="1" x14ac:dyDescent="0.2">
      <c r="A576" s="6"/>
      <c r="B576" s="6"/>
      <c r="C576" s="12"/>
      <c r="D576" s="12"/>
      <c r="E576" s="12"/>
      <c r="F576" s="12"/>
      <c r="G576" s="12"/>
      <c r="H576" s="12"/>
      <c r="I576" s="12"/>
      <c r="J576" s="12"/>
      <c r="K576" s="13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05"/>
      <c r="X576" s="12"/>
      <c r="Y576" s="105"/>
    </row>
    <row r="577" spans="1:25" ht="13.5" customHeight="1" x14ac:dyDescent="0.2">
      <c r="A577" s="6"/>
      <c r="B577" s="6"/>
      <c r="C577" s="12"/>
      <c r="D577" s="12"/>
      <c r="E577" s="12"/>
      <c r="F577" s="12"/>
      <c r="G577" s="12"/>
      <c r="H577" s="12"/>
      <c r="I577" s="12"/>
      <c r="J577" s="12"/>
      <c r="K577" s="13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05"/>
      <c r="X577" s="12"/>
      <c r="Y577" s="105"/>
    </row>
    <row r="578" spans="1:25" ht="13.5" customHeight="1" x14ac:dyDescent="0.2">
      <c r="A578" s="6"/>
      <c r="B578" s="6"/>
      <c r="C578" s="12"/>
      <c r="D578" s="12"/>
      <c r="E578" s="12"/>
      <c r="F578" s="12"/>
      <c r="G578" s="12"/>
      <c r="H578" s="12"/>
      <c r="I578" s="12"/>
      <c r="J578" s="12"/>
      <c r="K578" s="13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05"/>
      <c r="X578" s="12"/>
      <c r="Y578" s="105"/>
    </row>
    <row r="579" spans="1:25" ht="13.5" customHeight="1" x14ac:dyDescent="0.2">
      <c r="A579" s="6"/>
      <c r="B579" s="6"/>
      <c r="C579" s="12"/>
      <c r="D579" s="12"/>
      <c r="E579" s="12"/>
      <c r="F579" s="12"/>
      <c r="G579" s="12"/>
      <c r="H579" s="12"/>
      <c r="I579" s="12"/>
      <c r="J579" s="12"/>
      <c r="K579" s="13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05"/>
      <c r="X579" s="12"/>
      <c r="Y579" s="105"/>
    </row>
    <row r="580" spans="1:25" ht="13.5" customHeight="1" x14ac:dyDescent="0.2">
      <c r="A580" s="6"/>
      <c r="B580" s="6"/>
      <c r="C580" s="12"/>
      <c r="D580" s="12"/>
      <c r="E580" s="12"/>
      <c r="F580" s="12"/>
      <c r="G580" s="12"/>
      <c r="H580" s="12"/>
      <c r="I580" s="12"/>
      <c r="J580" s="12"/>
      <c r="K580" s="13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05"/>
      <c r="X580" s="12"/>
      <c r="Y580" s="105"/>
    </row>
    <row r="581" spans="1:25" ht="13.5" customHeight="1" x14ac:dyDescent="0.2">
      <c r="A581" s="6"/>
      <c r="B581" s="6"/>
      <c r="C581" s="12"/>
      <c r="D581" s="12"/>
      <c r="E581" s="12"/>
      <c r="F581" s="12"/>
      <c r="G581" s="12"/>
      <c r="H581" s="12"/>
      <c r="I581" s="12"/>
      <c r="J581" s="12"/>
      <c r="K581" s="13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05"/>
      <c r="X581" s="12"/>
      <c r="Y581" s="105"/>
    </row>
    <row r="582" spans="1:25" ht="13.5" customHeight="1" x14ac:dyDescent="0.2">
      <c r="A582" s="6"/>
      <c r="B582" s="6"/>
      <c r="C582" s="12"/>
      <c r="D582" s="12"/>
      <c r="E582" s="12"/>
      <c r="F582" s="12"/>
      <c r="G582" s="12"/>
      <c r="H582" s="12"/>
      <c r="I582" s="12"/>
      <c r="J582" s="12"/>
      <c r="K582" s="13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05"/>
      <c r="X582" s="12"/>
      <c r="Y582" s="105"/>
    </row>
    <row r="583" spans="1:25" ht="13.5" customHeight="1" x14ac:dyDescent="0.2">
      <c r="A583" s="6"/>
      <c r="B583" s="6"/>
      <c r="C583" s="12"/>
      <c r="D583" s="12"/>
      <c r="E583" s="12"/>
      <c r="F583" s="12"/>
      <c r="G583" s="12"/>
      <c r="H583" s="12"/>
      <c r="I583" s="12"/>
      <c r="J583" s="12"/>
      <c r="K583" s="13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05"/>
      <c r="X583" s="12"/>
      <c r="Y583" s="105"/>
    </row>
    <row r="584" spans="1:25" ht="13.5" customHeight="1" x14ac:dyDescent="0.2">
      <c r="A584" s="6"/>
      <c r="B584" s="6"/>
      <c r="C584" s="12"/>
      <c r="D584" s="12"/>
      <c r="E584" s="12"/>
      <c r="F584" s="12"/>
      <c r="G584" s="12"/>
      <c r="H584" s="12"/>
      <c r="I584" s="12"/>
      <c r="J584" s="12"/>
      <c r="K584" s="13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05"/>
      <c r="X584" s="12"/>
      <c r="Y584" s="105"/>
    </row>
    <row r="585" spans="1:25" ht="13.5" customHeight="1" x14ac:dyDescent="0.2">
      <c r="A585" s="6"/>
      <c r="B585" s="6"/>
      <c r="C585" s="12"/>
      <c r="D585" s="12"/>
      <c r="E585" s="12"/>
      <c r="F585" s="12"/>
      <c r="G585" s="12"/>
      <c r="H585" s="12"/>
      <c r="I585" s="12"/>
      <c r="J585" s="12"/>
      <c r="K585" s="13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05"/>
      <c r="X585" s="12"/>
      <c r="Y585" s="105"/>
    </row>
    <row r="586" spans="1:25" ht="13.5" customHeight="1" x14ac:dyDescent="0.2">
      <c r="A586" s="6"/>
      <c r="B586" s="6"/>
      <c r="C586" s="12"/>
      <c r="D586" s="12"/>
      <c r="E586" s="12"/>
      <c r="F586" s="12"/>
      <c r="G586" s="12"/>
      <c r="H586" s="12"/>
      <c r="I586" s="12"/>
      <c r="J586" s="12"/>
      <c r="K586" s="13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05"/>
      <c r="X586" s="12"/>
      <c r="Y586" s="105"/>
    </row>
    <row r="587" spans="1:25" ht="13.5" customHeight="1" x14ac:dyDescent="0.2">
      <c r="A587" s="6"/>
      <c r="B587" s="6"/>
      <c r="C587" s="12"/>
      <c r="D587" s="12"/>
      <c r="E587" s="12"/>
      <c r="F587" s="12"/>
      <c r="G587" s="12"/>
      <c r="H587" s="12"/>
      <c r="I587" s="12"/>
      <c r="J587" s="12"/>
      <c r="K587" s="13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05"/>
      <c r="X587" s="12"/>
      <c r="Y587" s="105"/>
    </row>
    <row r="588" spans="1:25" ht="13.5" customHeight="1" x14ac:dyDescent="0.2">
      <c r="A588" s="6"/>
      <c r="B588" s="6"/>
      <c r="C588" s="12"/>
      <c r="D588" s="12"/>
      <c r="E588" s="12"/>
      <c r="F588" s="12"/>
      <c r="G588" s="12"/>
      <c r="H588" s="12"/>
      <c r="I588" s="12"/>
      <c r="J588" s="12"/>
      <c r="K588" s="13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05"/>
      <c r="X588" s="12"/>
      <c r="Y588" s="105"/>
    </row>
    <row r="589" spans="1:25" ht="13.5" customHeight="1" x14ac:dyDescent="0.2">
      <c r="A589" s="6"/>
      <c r="B589" s="6"/>
      <c r="C589" s="12"/>
      <c r="D589" s="12"/>
      <c r="E589" s="12"/>
      <c r="F589" s="12"/>
      <c r="G589" s="12"/>
      <c r="H589" s="12"/>
      <c r="I589" s="12"/>
      <c r="J589" s="12"/>
      <c r="K589" s="13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05"/>
      <c r="X589" s="12"/>
      <c r="Y589" s="105"/>
    </row>
    <row r="590" spans="1:25" ht="13.5" customHeight="1" x14ac:dyDescent="0.2">
      <c r="A590" s="6"/>
      <c r="B590" s="6"/>
      <c r="C590" s="12"/>
      <c r="D590" s="12"/>
      <c r="E590" s="12"/>
      <c r="F590" s="12"/>
      <c r="G590" s="12"/>
      <c r="H590" s="12"/>
      <c r="I590" s="12"/>
      <c r="J590" s="12"/>
      <c r="K590" s="13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05"/>
      <c r="X590" s="12"/>
      <c r="Y590" s="105"/>
    </row>
    <row r="591" spans="1:25" ht="13.5" customHeight="1" x14ac:dyDescent="0.2">
      <c r="A591" s="6"/>
      <c r="B591" s="6"/>
      <c r="C591" s="12"/>
      <c r="D591" s="12"/>
      <c r="E591" s="12"/>
      <c r="F591" s="12"/>
      <c r="G591" s="12"/>
      <c r="H591" s="12"/>
      <c r="I591" s="12"/>
      <c r="J591" s="12"/>
      <c r="K591" s="13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05"/>
      <c r="X591" s="12"/>
      <c r="Y591" s="105"/>
    </row>
    <row r="592" spans="1:25" ht="13.5" customHeight="1" x14ac:dyDescent="0.2">
      <c r="A592" s="6"/>
      <c r="B592" s="6"/>
      <c r="C592" s="12"/>
      <c r="D592" s="12"/>
      <c r="E592" s="12"/>
      <c r="F592" s="12"/>
      <c r="G592" s="12"/>
      <c r="H592" s="12"/>
      <c r="I592" s="12"/>
      <c r="J592" s="12"/>
      <c r="K592" s="13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05"/>
      <c r="X592" s="12"/>
      <c r="Y592" s="105"/>
    </row>
    <row r="593" spans="1:25" ht="13.5" customHeight="1" x14ac:dyDescent="0.2">
      <c r="A593" s="6"/>
      <c r="B593" s="6"/>
      <c r="C593" s="12"/>
      <c r="D593" s="12"/>
      <c r="E593" s="12"/>
      <c r="F593" s="12"/>
      <c r="G593" s="12"/>
      <c r="H593" s="12"/>
      <c r="I593" s="12"/>
      <c r="J593" s="12"/>
      <c r="K593" s="13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05"/>
      <c r="X593" s="12"/>
      <c r="Y593" s="105"/>
    </row>
    <row r="594" spans="1:25" ht="13.5" customHeight="1" x14ac:dyDescent="0.2">
      <c r="A594" s="6"/>
      <c r="B594" s="6"/>
      <c r="C594" s="12"/>
      <c r="D594" s="12"/>
      <c r="E594" s="12"/>
      <c r="F594" s="12"/>
      <c r="G594" s="12"/>
      <c r="H594" s="12"/>
      <c r="I594" s="12"/>
      <c r="J594" s="12"/>
      <c r="K594" s="13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05"/>
      <c r="X594" s="12"/>
      <c r="Y594" s="105"/>
    </row>
    <row r="595" spans="1:25" ht="13.5" customHeight="1" x14ac:dyDescent="0.2">
      <c r="A595" s="6"/>
      <c r="B595" s="6"/>
      <c r="C595" s="12"/>
      <c r="D595" s="12"/>
      <c r="E595" s="12"/>
      <c r="F595" s="12"/>
      <c r="G595" s="12"/>
      <c r="H595" s="12"/>
      <c r="I595" s="12"/>
      <c r="J595" s="12"/>
      <c r="K595" s="13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05"/>
      <c r="X595" s="12"/>
      <c r="Y595" s="105"/>
    </row>
    <row r="596" spans="1:25" ht="13.5" customHeight="1" x14ac:dyDescent="0.2">
      <c r="A596" s="6"/>
      <c r="B596" s="6"/>
      <c r="C596" s="12"/>
      <c r="D596" s="12"/>
      <c r="E596" s="12"/>
      <c r="F596" s="12"/>
      <c r="G596" s="12"/>
      <c r="H596" s="12"/>
      <c r="I596" s="12"/>
      <c r="J596" s="12"/>
      <c r="K596" s="13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05"/>
      <c r="X596" s="12"/>
      <c r="Y596" s="105"/>
    </row>
    <row r="597" spans="1:25" ht="13.5" customHeight="1" x14ac:dyDescent="0.2">
      <c r="A597" s="6"/>
      <c r="B597" s="6"/>
      <c r="C597" s="12"/>
      <c r="D597" s="12"/>
      <c r="E597" s="12"/>
      <c r="F597" s="12"/>
      <c r="G597" s="12"/>
      <c r="H597" s="12"/>
      <c r="I597" s="12"/>
      <c r="J597" s="12"/>
      <c r="K597" s="13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05"/>
      <c r="X597" s="12"/>
      <c r="Y597" s="105"/>
    </row>
    <row r="598" spans="1:25" ht="13.5" customHeight="1" x14ac:dyDescent="0.2">
      <c r="A598" s="6"/>
      <c r="B598" s="6"/>
      <c r="C598" s="12"/>
      <c r="D598" s="12"/>
      <c r="E598" s="12"/>
      <c r="F598" s="12"/>
      <c r="G598" s="12"/>
      <c r="H598" s="12"/>
      <c r="I598" s="12"/>
      <c r="J598" s="12"/>
      <c r="K598" s="13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05"/>
      <c r="X598" s="12"/>
      <c r="Y598" s="105"/>
    </row>
    <row r="599" spans="1:25" ht="13.5" customHeight="1" x14ac:dyDescent="0.2">
      <c r="A599" s="6"/>
      <c r="B599" s="6"/>
      <c r="C599" s="12"/>
      <c r="D599" s="12"/>
      <c r="E599" s="12"/>
      <c r="F599" s="12"/>
      <c r="G599" s="12"/>
      <c r="H599" s="12"/>
      <c r="I599" s="12"/>
      <c r="J599" s="12"/>
      <c r="K599" s="13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05"/>
      <c r="X599" s="12"/>
      <c r="Y599" s="105"/>
    </row>
    <row r="600" spans="1:25" ht="13.5" customHeight="1" x14ac:dyDescent="0.2">
      <c r="A600" s="6"/>
      <c r="B600" s="6"/>
      <c r="C600" s="12"/>
      <c r="D600" s="12"/>
      <c r="E600" s="12"/>
      <c r="F600" s="12"/>
      <c r="G600" s="12"/>
      <c r="H600" s="12"/>
      <c r="I600" s="12"/>
      <c r="J600" s="12"/>
      <c r="K600" s="13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05"/>
      <c r="X600" s="12"/>
      <c r="Y600" s="105"/>
    </row>
    <row r="601" spans="1:25" ht="13.5" customHeight="1" x14ac:dyDescent="0.2">
      <c r="A601" s="6"/>
      <c r="B601" s="6"/>
      <c r="C601" s="12"/>
      <c r="D601" s="12"/>
      <c r="E601" s="12"/>
      <c r="F601" s="12"/>
      <c r="G601" s="12"/>
      <c r="H601" s="12"/>
      <c r="I601" s="12"/>
      <c r="J601" s="12"/>
      <c r="K601" s="13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05"/>
      <c r="X601" s="12"/>
      <c r="Y601" s="105"/>
    </row>
    <row r="602" spans="1:25" ht="13.5" customHeight="1" x14ac:dyDescent="0.2">
      <c r="A602" s="6"/>
      <c r="B602" s="6"/>
      <c r="C602" s="12"/>
      <c r="D602" s="12"/>
      <c r="E602" s="12"/>
      <c r="F602" s="12"/>
      <c r="G602" s="12"/>
      <c r="H602" s="12"/>
      <c r="I602" s="12"/>
      <c r="J602" s="12"/>
      <c r="K602" s="13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05"/>
      <c r="X602" s="12"/>
      <c r="Y602" s="105"/>
    </row>
    <row r="603" spans="1:25" ht="13.5" customHeight="1" x14ac:dyDescent="0.2">
      <c r="A603" s="6"/>
      <c r="B603" s="6"/>
      <c r="C603" s="12"/>
      <c r="D603" s="12"/>
      <c r="E603" s="12"/>
      <c r="F603" s="12"/>
      <c r="G603" s="12"/>
      <c r="H603" s="12"/>
      <c r="I603" s="12"/>
      <c r="J603" s="12"/>
      <c r="K603" s="13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05"/>
      <c r="X603" s="12"/>
      <c r="Y603" s="105"/>
    </row>
    <row r="604" spans="1:25" ht="13.5" customHeight="1" x14ac:dyDescent="0.2">
      <c r="A604" s="6"/>
      <c r="B604" s="6"/>
      <c r="C604" s="12"/>
      <c r="D604" s="12"/>
      <c r="E604" s="12"/>
      <c r="F604" s="12"/>
      <c r="G604" s="12"/>
      <c r="H604" s="12"/>
      <c r="I604" s="12"/>
      <c r="J604" s="12"/>
      <c r="K604" s="13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05"/>
      <c r="X604" s="12"/>
      <c r="Y604" s="105"/>
    </row>
    <row r="605" spans="1:25" ht="13.5" customHeight="1" x14ac:dyDescent="0.2">
      <c r="A605" s="6"/>
      <c r="B605" s="6"/>
      <c r="C605" s="12"/>
      <c r="D605" s="12"/>
      <c r="E605" s="12"/>
      <c r="F605" s="12"/>
      <c r="G605" s="12"/>
      <c r="H605" s="12"/>
      <c r="I605" s="12"/>
      <c r="J605" s="12"/>
      <c r="K605" s="13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05"/>
      <c r="X605" s="12"/>
      <c r="Y605" s="105"/>
    </row>
    <row r="606" spans="1:25" ht="13.5" customHeight="1" x14ac:dyDescent="0.2">
      <c r="A606" s="6"/>
      <c r="B606" s="6"/>
      <c r="C606" s="12"/>
      <c r="D606" s="12"/>
      <c r="E606" s="12"/>
      <c r="F606" s="12"/>
      <c r="G606" s="12"/>
      <c r="H606" s="12"/>
      <c r="I606" s="12"/>
      <c r="J606" s="12"/>
      <c r="K606" s="13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05"/>
      <c r="X606" s="12"/>
      <c r="Y606" s="105"/>
    </row>
    <row r="607" spans="1:25" ht="13.5" customHeight="1" x14ac:dyDescent="0.2">
      <c r="A607" s="6"/>
      <c r="B607" s="6"/>
      <c r="C607" s="12"/>
      <c r="D607" s="12"/>
      <c r="E607" s="12"/>
      <c r="F607" s="12"/>
      <c r="G607" s="12"/>
      <c r="H607" s="12"/>
      <c r="I607" s="12"/>
      <c r="J607" s="12"/>
      <c r="K607" s="13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05"/>
      <c r="X607" s="12"/>
      <c r="Y607" s="105"/>
    </row>
    <row r="608" spans="1:25" ht="13.5" customHeight="1" x14ac:dyDescent="0.2">
      <c r="A608" s="6"/>
      <c r="B608" s="6"/>
      <c r="C608" s="12"/>
      <c r="D608" s="12"/>
      <c r="E608" s="12"/>
      <c r="F608" s="12"/>
      <c r="G608" s="12"/>
      <c r="H608" s="12"/>
      <c r="I608" s="12"/>
      <c r="J608" s="12"/>
      <c r="K608" s="13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05"/>
      <c r="X608" s="12"/>
      <c r="Y608" s="105"/>
    </row>
    <row r="609" spans="1:25" ht="13.5" customHeight="1" x14ac:dyDescent="0.2">
      <c r="A609" s="6"/>
      <c r="B609" s="6"/>
      <c r="C609" s="12"/>
      <c r="D609" s="12"/>
      <c r="E609" s="12"/>
      <c r="F609" s="12"/>
      <c r="G609" s="12"/>
      <c r="H609" s="12"/>
      <c r="I609" s="12"/>
      <c r="J609" s="12"/>
      <c r="K609" s="13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05"/>
      <c r="X609" s="12"/>
      <c r="Y609" s="105"/>
    </row>
    <row r="610" spans="1:25" ht="13.5" customHeight="1" x14ac:dyDescent="0.2">
      <c r="A610" s="6"/>
      <c r="B610" s="6"/>
      <c r="C610" s="12"/>
      <c r="D610" s="12"/>
      <c r="E610" s="12"/>
      <c r="F610" s="12"/>
      <c r="G610" s="12"/>
      <c r="H610" s="12"/>
      <c r="I610" s="12"/>
      <c r="J610" s="12"/>
      <c r="K610" s="13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05"/>
      <c r="X610" s="12"/>
      <c r="Y610" s="105"/>
    </row>
    <row r="611" spans="1:25" ht="13.5" customHeight="1" x14ac:dyDescent="0.2">
      <c r="A611" s="6"/>
      <c r="B611" s="6"/>
      <c r="C611" s="12"/>
      <c r="D611" s="12"/>
      <c r="E611" s="12"/>
      <c r="F611" s="12"/>
      <c r="G611" s="12"/>
      <c r="H611" s="12"/>
      <c r="I611" s="12"/>
      <c r="J611" s="12"/>
      <c r="K611" s="13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05"/>
      <c r="X611" s="12"/>
      <c r="Y611" s="105"/>
    </row>
    <row r="612" spans="1:25" ht="13.5" customHeight="1" x14ac:dyDescent="0.2">
      <c r="A612" s="6"/>
      <c r="B612" s="6"/>
      <c r="C612" s="12"/>
      <c r="D612" s="12"/>
      <c r="E612" s="12"/>
      <c r="F612" s="12"/>
      <c r="G612" s="12"/>
      <c r="H612" s="12"/>
      <c r="I612" s="12"/>
      <c r="J612" s="12"/>
      <c r="K612" s="13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05"/>
      <c r="X612" s="12"/>
      <c r="Y612" s="105"/>
    </row>
    <row r="613" spans="1:25" ht="13.5" customHeight="1" x14ac:dyDescent="0.2">
      <c r="A613" s="6"/>
      <c r="B613" s="6"/>
      <c r="C613" s="12"/>
      <c r="D613" s="12"/>
      <c r="E613" s="12"/>
      <c r="F613" s="12"/>
      <c r="G613" s="12"/>
      <c r="H613" s="12"/>
      <c r="I613" s="12"/>
      <c r="J613" s="12"/>
      <c r="K613" s="13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05"/>
      <c r="X613" s="12"/>
      <c r="Y613" s="105"/>
    </row>
    <row r="614" spans="1:25" ht="13.5" customHeight="1" x14ac:dyDescent="0.2">
      <c r="A614" s="6"/>
      <c r="B614" s="6"/>
      <c r="C614" s="12"/>
      <c r="D614" s="12"/>
      <c r="E614" s="12"/>
      <c r="F614" s="12"/>
      <c r="G614" s="12"/>
      <c r="H614" s="12"/>
      <c r="I614" s="12"/>
      <c r="J614" s="12"/>
      <c r="K614" s="13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05"/>
      <c r="X614" s="12"/>
      <c r="Y614" s="105"/>
    </row>
    <row r="615" spans="1:25" ht="13.5" customHeight="1" x14ac:dyDescent="0.2">
      <c r="A615" s="6"/>
      <c r="B615" s="6"/>
      <c r="C615" s="12"/>
      <c r="D615" s="12"/>
      <c r="E615" s="12"/>
      <c r="F615" s="12"/>
      <c r="G615" s="12"/>
      <c r="H615" s="12"/>
      <c r="I615" s="12"/>
      <c r="J615" s="12"/>
      <c r="K615" s="13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05"/>
      <c r="X615" s="12"/>
      <c r="Y615" s="105"/>
    </row>
    <row r="616" spans="1:25" ht="13.5" customHeight="1" x14ac:dyDescent="0.2">
      <c r="A616" s="6"/>
      <c r="B616" s="6"/>
      <c r="C616" s="12"/>
      <c r="D616" s="12"/>
      <c r="E616" s="12"/>
      <c r="F616" s="12"/>
      <c r="G616" s="12"/>
      <c r="H616" s="12"/>
      <c r="I616" s="12"/>
      <c r="J616" s="12"/>
      <c r="K616" s="13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05"/>
      <c r="X616" s="12"/>
      <c r="Y616" s="105"/>
    </row>
    <row r="617" spans="1:25" ht="13.5" customHeight="1" x14ac:dyDescent="0.2">
      <c r="A617" s="6"/>
      <c r="B617" s="6"/>
      <c r="C617" s="12"/>
      <c r="D617" s="12"/>
      <c r="E617" s="12"/>
      <c r="F617" s="12"/>
      <c r="G617" s="12"/>
      <c r="H617" s="12"/>
      <c r="I617" s="12"/>
      <c r="J617" s="12"/>
      <c r="K617" s="13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05"/>
      <c r="X617" s="12"/>
      <c r="Y617" s="105"/>
    </row>
    <row r="618" spans="1:25" ht="13.5" customHeight="1" x14ac:dyDescent="0.2">
      <c r="A618" s="6"/>
      <c r="B618" s="6"/>
      <c r="C618" s="12"/>
      <c r="D618" s="12"/>
      <c r="E618" s="12"/>
      <c r="F618" s="12"/>
      <c r="G618" s="12"/>
      <c r="H618" s="12"/>
      <c r="I618" s="12"/>
      <c r="J618" s="12"/>
      <c r="K618" s="13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05"/>
      <c r="X618" s="12"/>
      <c r="Y618" s="105"/>
    </row>
    <row r="619" spans="1:25" ht="13.5" customHeight="1" x14ac:dyDescent="0.2">
      <c r="A619" s="6"/>
      <c r="B619" s="6"/>
      <c r="C619" s="12"/>
      <c r="D619" s="12"/>
      <c r="E619" s="12"/>
      <c r="F619" s="12"/>
      <c r="G619" s="12"/>
      <c r="H619" s="12"/>
      <c r="I619" s="12"/>
      <c r="J619" s="12"/>
      <c r="K619" s="13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05"/>
      <c r="X619" s="12"/>
      <c r="Y619" s="105"/>
    </row>
    <row r="620" spans="1:25" ht="13.5" customHeight="1" x14ac:dyDescent="0.2">
      <c r="A620" s="6"/>
      <c r="B620" s="6"/>
      <c r="C620" s="12"/>
      <c r="D620" s="12"/>
      <c r="E620" s="12"/>
      <c r="F620" s="12"/>
      <c r="G620" s="12"/>
      <c r="H620" s="12"/>
      <c r="I620" s="12"/>
      <c r="J620" s="12"/>
      <c r="K620" s="13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05"/>
      <c r="X620" s="12"/>
      <c r="Y620" s="105"/>
    </row>
    <row r="621" spans="1:25" ht="13.5" customHeight="1" x14ac:dyDescent="0.2">
      <c r="A621" s="6"/>
      <c r="B621" s="6"/>
      <c r="C621" s="12"/>
      <c r="D621" s="12"/>
      <c r="E621" s="12"/>
      <c r="F621" s="12"/>
      <c r="G621" s="12"/>
      <c r="H621" s="12"/>
      <c r="I621" s="12"/>
      <c r="J621" s="12"/>
      <c r="K621" s="13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05"/>
      <c r="X621" s="12"/>
      <c r="Y621" s="105"/>
    </row>
    <row r="622" spans="1:25" ht="13.5" customHeight="1" x14ac:dyDescent="0.2">
      <c r="A622" s="6"/>
      <c r="B622" s="6"/>
      <c r="C622" s="12"/>
      <c r="D622" s="12"/>
      <c r="E622" s="12"/>
      <c r="F622" s="12"/>
      <c r="G622" s="12"/>
      <c r="H622" s="12"/>
      <c r="I622" s="12"/>
      <c r="J622" s="12"/>
      <c r="K622" s="13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05"/>
      <c r="X622" s="12"/>
      <c r="Y622" s="105"/>
    </row>
    <row r="623" spans="1:25" ht="13.5" customHeight="1" x14ac:dyDescent="0.2">
      <c r="A623" s="6"/>
      <c r="B623" s="6"/>
      <c r="C623" s="12"/>
      <c r="D623" s="12"/>
      <c r="E623" s="12"/>
      <c r="F623" s="12"/>
      <c r="G623" s="12"/>
      <c r="H623" s="12"/>
      <c r="I623" s="12"/>
      <c r="J623" s="12"/>
      <c r="K623" s="13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05"/>
      <c r="X623" s="12"/>
      <c r="Y623" s="105"/>
    </row>
    <row r="624" spans="1:25" ht="13.5" customHeight="1" x14ac:dyDescent="0.2">
      <c r="A624" s="6"/>
      <c r="B624" s="6"/>
      <c r="C624" s="12"/>
      <c r="D624" s="12"/>
      <c r="E624" s="12"/>
      <c r="F624" s="12"/>
      <c r="G624" s="12"/>
      <c r="H624" s="12"/>
      <c r="I624" s="12"/>
      <c r="J624" s="12"/>
      <c r="K624" s="13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05"/>
      <c r="X624" s="12"/>
      <c r="Y624" s="105"/>
    </row>
    <row r="625" spans="1:25" ht="13.5" customHeight="1" x14ac:dyDescent="0.2">
      <c r="A625" s="6"/>
      <c r="B625" s="6"/>
      <c r="C625" s="12"/>
      <c r="D625" s="12"/>
      <c r="E625" s="12"/>
      <c r="F625" s="12"/>
      <c r="G625" s="12"/>
      <c r="H625" s="12"/>
      <c r="I625" s="12"/>
      <c r="J625" s="12"/>
      <c r="K625" s="13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05"/>
      <c r="X625" s="12"/>
      <c r="Y625" s="105"/>
    </row>
    <row r="626" spans="1:25" ht="13.5" customHeight="1" x14ac:dyDescent="0.2">
      <c r="A626" s="6"/>
      <c r="B626" s="6"/>
      <c r="C626" s="12"/>
      <c r="D626" s="12"/>
      <c r="E626" s="12"/>
      <c r="F626" s="12"/>
      <c r="G626" s="12"/>
      <c r="H626" s="12"/>
      <c r="I626" s="12"/>
      <c r="J626" s="12"/>
      <c r="K626" s="13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05"/>
      <c r="X626" s="12"/>
      <c r="Y626" s="105"/>
    </row>
    <row r="627" spans="1:25" ht="13.5" customHeight="1" x14ac:dyDescent="0.2">
      <c r="A627" s="6"/>
      <c r="B627" s="6"/>
      <c r="C627" s="12"/>
      <c r="D627" s="12"/>
      <c r="E627" s="12"/>
      <c r="F627" s="12"/>
      <c r="G627" s="12"/>
      <c r="H627" s="12"/>
      <c r="I627" s="12"/>
      <c r="J627" s="12"/>
      <c r="K627" s="13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05"/>
      <c r="X627" s="12"/>
      <c r="Y627" s="105"/>
    </row>
    <row r="628" spans="1:25" ht="13.5" customHeight="1" x14ac:dyDescent="0.2">
      <c r="A628" s="6"/>
      <c r="B628" s="6"/>
      <c r="C628" s="12"/>
      <c r="D628" s="12"/>
      <c r="E628" s="12"/>
      <c r="F628" s="12"/>
      <c r="G628" s="12"/>
      <c r="H628" s="12"/>
      <c r="I628" s="12"/>
      <c r="J628" s="12"/>
      <c r="K628" s="13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05"/>
      <c r="X628" s="12"/>
      <c r="Y628" s="105"/>
    </row>
    <row r="629" spans="1:25" ht="13.5" customHeight="1" x14ac:dyDescent="0.2">
      <c r="A629" s="6"/>
      <c r="B629" s="6"/>
      <c r="C629" s="12"/>
      <c r="D629" s="12"/>
      <c r="E629" s="12"/>
      <c r="F629" s="12"/>
      <c r="G629" s="12"/>
      <c r="H629" s="12"/>
      <c r="I629" s="12"/>
      <c r="J629" s="12"/>
      <c r="K629" s="13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05"/>
      <c r="X629" s="12"/>
      <c r="Y629" s="105"/>
    </row>
    <row r="630" spans="1:25" ht="13.5" customHeight="1" x14ac:dyDescent="0.2">
      <c r="A630" s="6"/>
      <c r="B630" s="6"/>
      <c r="C630" s="12"/>
      <c r="D630" s="12"/>
      <c r="E630" s="12"/>
      <c r="F630" s="12"/>
      <c r="G630" s="12"/>
      <c r="H630" s="12"/>
      <c r="I630" s="12"/>
      <c r="J630" s="12"/>
      <c r="K630" s="13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05"/>
      <c r="X630" s="12"/>
      <c r="Y630" s="105"/>
    </row>
    <row r="631" spans="1:25" ht="13.5" customHeight="1" x14ac:dyDescent="0.2">
      <c r="A631" s="6"/>
      <c r="B631" s="6"/>
      <c r="C631" s="12"/>
      <c r="D631" s="12"/>
      <c r="E631" s="12"/>
      <c r="F631" s="12"/>
      <c r="G631" s="12"/>
      <c r="H631" s="12"/>
      <c r="I631" s="12"/>
      <c r="J631" s="12"/>
      <c r="K631" s="13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05"/>
      <c r="X631" s="12"/>
      <c r="Y631" s="105"/>
    </row>
    <row r="632" spans="1:25" ht="13.5" customHeight="1" x14ac:dyDescent="0.2">
      <c r="A632" s="6"/>
      <c r="B632" s="6"/>
      <c r="C632" s="12"/>
      <c r="D632" s="12"/>
      <c r="E632" s="12"/>
      <c r="F632" s="12"/>
      <c r="G632" s="12"/>
      <c r="H632" s="12"/>
      <c r="I632" s="12"/>
      <c r="J632" s="12"/>
      <c r="K632" s="13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05"/>
      <c r="X632" s="12"/>
      <c r="Y632" s="105"/>
    </row>
    <row r="633" spans="1:25" ht="13.5" customHeight="1" x14ac:dyDescent="0.2">
      <c r="A633" s="6"/>
      <c r="B633" s="6"/>
      <c r="C633" s="12"/>
      <c r="D633" s="12"/>
      <c r="E633" s="12"/>
      <c r="F633" s="12"/>
      <c r="G633" s="12"/>
      <c r="H633" s="12"/>
      <c r="I633" s="12"/>
      <c r="J633" s="12"/>
      <c r="K633" s="13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05"/>
      <c r="X633" s="12"/>
      <c r="Y633" s="105"/>
    </row>
    <row r="634" spans="1:25" ht="13.5" customHeight="1" x14ac:dyDescent="0.2">
      <c r="A634" s="6"/>
      <c r="B634" s="6"/>
      <c r="C634" s="12"/>
      <c r="D634" s="12"/>
      <c r="E634" s="12"/>
      <c r="F634" s="12"/>
      <c r="G634" s="12"/>
      <c r="H634" s="12"/>
      <c r="I634" s="12"/>
      <c r="J634" s="12"/>
      <c r="K634" s="13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05"/>
      <c r="X634" s="12"/>
      <c r="Y634" s="105"/>
    </row>
    <row r="635" spans="1:25" ht="13.5" customHeight="1" x14ac:dyDescent="0.2">
      <c r="A635" s="6"/>
      <c r="B635" s="6"/>
      <c r="C635" s="12"/>
      <c r="D635" s="12"/>
      <c r="E635" s="12"/>
      <c r="F635" s="12"/>
      <c r="G635" s="12"/>
      <c r="H635" s="12"/>
      <c r="I635" s="12"/>
      <c r="J635" s="12"/>
      <c r="K635" s="13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05"/>
      <c r="X635" s="12"/>
      <c r="Y635" s="105"/>
    </row>
    <row r="636" spans="1:25" ht="13.5" customHeight="1" x14ac:dyDescent="0.2">
      <c r="A636" s="6"/>
      <c r="B636" s="6"/>
      <c r="C636" s="12"/>
      <c r="D636" s="12"/>
      <c r="E636" s="12"/>
      <c r="F636" s="12"/>
      <c r="G636" s="12"/>
      <c r="H636" s="12"/>
      <c r="I636" s="12"/>
      <c r="J636" s="12"/>
      <c r="K636" s="13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05"/>
      <c r="X636" s="12"/>
      <c r="Y636" s="105"/>
    </row>
    <row r="637" spans="1:25" ht="13.5" customHeight="1" x14ac:dyDescent="0.2">
      <c r="A637" s="6"/>
      <c r="B637" s="6"/>
      <c r="C637" s="12"/>
      <c r="D637" s="12"/>
      <c r="E637" s="12"/>
      <c r="F637" s="12"/>
      <c r="G637" s="12"/>
      <c r="H637" s="12"/>
      <c r="I637" s="12"/>
      <c r="J637" s="12"/>
      <c r="K637" s="13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05"/>
      <c r="X637" s="12"/>
      <c r="Y637" s="105"/>
    </row>
    <row r="638" spans="1:25" ht="13.5" customHeight="1" x14ac:dyDescent="0.2">
      <c r="A638" s="6"/>
      <c r="B638" s="6"/>
      <c r="C638" s="12"/>
      <c r="D638" s="12"/>
      <c r="E638" s="12"/>
      <c r="F638" s="12"/>
      <c r="G638" s="12"/>
      <c r="H638" s="12"/>
      <c r="I638" s="12"/>
      <c r="J638" s="12"/>
      <c r="K638" s="13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05"/>
      <c r="X638" s="12"/>
      <c r="Y638" s="105"/>
    </row>
    <row r="639" spans="1:25" ht="13.5" customHeight="1" x14ac:dyDescent="0.2">
      <c r="A639" s="6"/>
      <c r="B639" s="6"/>
      <c r="C639" s="12"/>
      <c r="D639" s="12"/>
      <c r="E639" s="12"/>
      <c r="F639" s="12"/>
      <c r="G639" s="12"/>
      <c r="H639" s="12"/>
      <c r="I639" s="12"/>
      <c r="J639" s="12"/>
      <c r="K639" s="13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05"/>
      <c r="X639" s="12"/>
      <c r="Y639" s="105"/>
    </row>
    <row r="640" spans="1:25" ht="13.5" customHeight="1" x14ac:dyDescent="0.2">
      <c r="A640" s="6"/>
      <c r="B640" s="6"/>
      <c r="C640" s="12"/>
      <c r="D640" s="12"/>
      <c r="E640" s="12"/>
      <c r="F640" s="12"/>
      <c r="G640" s="12"/>
      <c r="H640" s="12"/>
      <c r="I640" s="12"/>
      <c r="J640" s="12"/>
      <c r="K640" s="13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05"/>
      <c r="X640" s="12"/>
      <c r="Y640" s="105"/>
    </row>
    <row r="641" spans="1:25" ht="13.5" customHeight="1" x14ac:dyDescent="0.2">
      <c r="A641" s="6"/>
      <c r="B641" s="6"/>
      <c r="C641" s="12"/>
      <c r="D641" s="12"/>
      <c r="E641" s="12"/>
      <c r="F641" s="12"/>
      <c r="G641" s="12"/>
      <c r="H641" s="12"/>
      <c r="I641" s="12"/>
      <c r="J641" s="12"/>
      <c r="K641" s="13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05"/>
      <c r="X641" s="12"/>
      <c r="Y641" s="105"/>
    </row>
    <row r="642" spans="1:25" ht="13.5" customHeight="1" x14ac:dyDescent="0.2">
      <c r="A642" s="6"/>
      <c r="B642" s="6"/>
      <c r="C642" s="12"/>
      <c r="D642" s="12"/>
      <c r="E642" s="12"/>
      <c r="F642" s="12"/>
      <c r="G642" s="12"/>
      <c r="H642" s="12"/>
      <c r="I642" s="12"/>
      <c r="J642" s="12"/>
      <c r="K642" s="13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05"/>
      <c r="X642" s="12"/>
      <c r="Y642" s="105"/>
    </row>
    <row r="643" spans="1:25" ht="13.5" customHeight="1" x14ac:dyDescent="0.2">
      <c r="A643" s="6"/>
      <c r="B643" s="6"/>
      <c r="C643" s="12"/>
      <c r="D643" s="12"/>
      <c r="E643" s="12"/>
      <c r="F643" s="12"/>
      <c r="G643" s="12"/>
      <c r="H643" s="12"/>
      <c r="I643" s="12"/>
      <c r="J643" s="12"/>
      <c r="K643" s="13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05"/>
      <c r="X643" s="12"/>
      <c r="Y643" s="105"/>
    </row>
    <row r="644" spans="1:25" ht="13.5" customHeight="1" x14ac:dyDescent="0.2">
      <c r="A644" s="6"/>
      <c r="B644" s="6"/>
      <c r="C644" s="12"/>
      <c r="D644" s="12"/>
      <c r="E644" s="12"/>
      <c r="F644" s="12"/>
      <c r="G644" s="12"/>
      <c r="H644" s="12"/>
      <c r="I644" s="12"/>
      <c r="J644" s="12"/>
      <c r="K644" s="13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05"/>
      <c r="X644" s="12"/>
      <c r="Y644" s="105"/>
    </row>
    <row r="645" spans="1:25" ht="13.5" customHeight="1" x14ac:dyDescent="0.2">
      <c r="A645" s="6"/>
      <c r="B645" s="6"/>
      <c r="C645" s="12"/>
      <c r="D645" s="12"/>
      <c r="E645" s="12"/>
      <c r="F645" s="12"/>
      <c r="G645" s="12"/>
      <c r="H645" s="12"/>
      <c r="I645" s="12"/>
      <c r="J645" s="12"/>
      <c r="K645" s="13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05"/>
      <c r="X645" s="12"/>
      <c r="Y645" s="105"/>
    </row>
    <row r="646" spans="1:25" ht="13.5" customHeight="1" x14ac:dyDescent="0.2">
      <c r="A646" s="6"/>
      <c r="B646" s="6"/>
      <c r="C646" s="12"/>
      <c r="D646" s="12"/>
      <c r="E646" s="12"/>
      <c r="F646" s="12"/>
      <c r="G646" s="12"/>
      <c r="H646" s="12"/>
      <c r="I646" s="12"/>
      <c r="J646" s="12"/>
      <c r="K646" s="13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05"/>
      <c r="X646" s="12"/>
      <c r="Y646" s="105"/>
    </row>
    <row r="647" spans="1:25" ht="13.5" customHeight="1" x14ac:dyDescent="0.2">
      <c r="A647" s="6"/>
      <c r="B647" s="6"/>
      <c r="C647" s="12"/>
      <c r="D647" s="12"/>
      <c r="E647" s="12"/>
      <c r="F647" s="12"/>
      <c r="G647" s="12"/>
      <c r="H647" s="12"/>
      <c r="I647" s="12"/>
      <c r="J647" s="12"/>
      <c r="K647" s="13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05"/>
      <c r="X647" s="12"/>
      <c r="Y647" s="105"/>
    </row>
    <row r="648" spans="1:25" ht="13.5" customHeight="1" x14ac:dyDescent="0.2">
      <c r="A648" s="6"/>
      <c r="B648" s="6"/>
      <c r="C648" s="12"/>
      <c r="D648" s="12"/>
      <c r="E648" s="12"/>
      <c r="F648" s="12"/>
      <c r="G648" s="12"/>
      <c r="H648" s="12"/>
      <c r="I648" s="12"/>
      <c r="J648" s="12"/>
      <c r="K648" s="13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05"/>
      <c r="X648" s="12"/>
      <c r="Y648" s="105"/>
    </row>
    <row r="649" spans="1:25" ht="13.5" customHeight="1" x14ac:dyDescent="0.2">
      <c r="A649" s="6"/>
      <c r="B649" s="6"/>
      <c r="C649" s="12"/>
      <c r="D649" s="12"/>
      <c r="E649" s="12"/>
      <c r="F649" s="12"/>
      <c r="G649" s="12"/>
      <c r="H649" s="12"/>
      <c r="I649" s="12"/>
      <c r="J649" s="12"/>
      <c r="K649" s="13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05"/>
      <c r="X649" s="12"/>
      <c r="Y649" s="105"/>
    </row>
    <row r="650" spans="1:25" ht="13.5" customHeight="1" x14ac:dyDescent="0.2">
      <c r="A650" s="6"/>
      <c r="B650" s="6"/>
      <c r="C650" s="12"/>
      <c r="D650" s="12"/>
      <c r="E650" s="12"/>
      <c r="F650" s="12"/>
      <c r="G650" s="12"/>
      <c r="H650" s="12"/>
      <c r="I650" s="12"/>
      <c r="J650" s="12"/>
      <c r="K650" s="13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05"/>
      <c r="X650" s="12"/>
      <c r="Y650" s="105"/>
    </row>
    <row r="651" spans="1:25" ht="13.5" customHeight="1" x14ac:dyDescent="0.2">
      <c r="A651" s="6"/>
      <c r="B651" s="6"/>
      <c r="C651" s="12"/>
      <c r="D651" s="12"/>
      <c r="E651" s="12"/>
      <c r="F651" s="12"/>
      <c r="G651" s="12"/>
      <c r="H651" s="12"/>
      <c r="I651" s="12"/>
      <c r="J651" s="12"/>
      <c r="K651" s="13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05"/>
      <c r="X651" s="12"/>
      <c r="Y651" s="105"/>
    </row>
    <row r="652" spans="1:25" ht="13.5" customHeight="1" x14ac:dyDescent="0.2">
      <c r="A652" s="6"/>
      <c r="B652" s="6"/>
      <c r="C652" s="12"/>
      <c r="D652" s="12"/>
      <c r="E652" s="12"/>
      <c r="F652" s="12"/>
      <c r="G652" s="12"/>
      <c r="H652" s="12"/>
      <c r="I652" s="12"/>
      <c r="J652" s="12"/>
      <c r="K652" s="13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05"/>
      <c r="X652" s="12"/>
      <c r="Y652" s="105"/>
    </row>
    <row r="653" spans="1:25" ht="13.5" customHeight="1" x14ac:dyDescent="0.2">
      <c r="A653" s="6"/>
      <c r="B653" s="6"/>
      <c r="C653" s="12"/>
      <c r="D653" s="12"/>
      <c r="E653" s="12"/>
      <c r="F653" s="12"/>
      <c r="G653" s="12"/>
      <c r="H653" s="12"/>
      <c r="I653" s="12"/>
      <c r="J653" s="12"/>
      <c r="K653" s="13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05"/>
      <c r="X653" s="12"/>
      <c r="Y653" s="105"/>
    </row>
    <row r="654" spans="1:25" ht="13.5" customHeight="1" x14ac:dyDescent="0.2">
      <c r="A654" s="6"/>
      <c r="B654" s="6"/>
      <c r="C654" s="12"/>
      <c r="D654" s="12"/>
      <c r="E654" s="12"/>
      <c r="F654" s="12"/>
      <c r="G654" s="12"/>
      <c r="H654" s="12"/>
      <c r="I654" s="12"/>
      <c r="J654" s="12"/>
      <c r="K654" s="13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05"/>
      <c r="X654" s="12"/>
      <c r="Y654" s="105"/>
    </row>
    <row r="655" spans="1:25" ht="13.5" customHeight="1" x14ac:dyDescent="0.2">
      <c r="A655" s="6"/>
      <c r="B655" s="6"/>
      <c r="C655" s="12"/>
      <c r="D655" s="12"/>
      <c r="E655" s="12"/>
      <c r="F655" s="12"/>
      <c r="G655" s="12"/>
      <c r="H655" s="12"/>
      <c r="I655" s="12"/>
      <c r="J655" s="12"/>
      <c r="K655" s="13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05"/>
      <c r="X655" s="12"/>
      <c r="Y655" s="105"/>
    </row>
    <row r="656" spans="1:25" ht="13.5" customHeight="1" x14ac:dyDescent="0.2">
      <c r="A656" s="6"/>
      <c r="B656" s="6"/>
      <c r="C656" s="12"/>
      <c r="D656" s="12"/>
      <c r="E656" s="12"/>
      <c r="F656" s="12"/>
      <c r="G656" s="12"/>
      <c r="H656" s="12"/>
      <c r="I656" s="12"/>
      <c r="J656" s="12"/>
      <c r="K656" s="13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05"/>
      <c r="X656" s="12"/>
      <c r="Y656" s="105"/>
    </row>
    <row r="657" spans="1:25" ht="13.5" customHeight="1" x14ac:dyDescent="0.2">
      <c r="A657" s="6"/>
      <c r="B657" s="6"/>
      <c r="C657" s="12"/>
      <c r="D657" s="12"/>
      <c r="E657" s="12"/>
      <c r="F657" s="12"/>
      <c r="G657" s="12"/>
      <c r="H657" s="12"/>
      <c r="I657" s="12"/>
      <c r="J657" s="12"/>
      <c r="K657" s="13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05"/>
      <c r="X657" s="12"/>
      <c r="Y657" s="105"/>
    </row>
    <row r="658" spans="1:25" ht="13.5" customHeight="1" x14ac:dyDescent="0.2">
      <c r="A658" s="6"/>
      <c r="B658" s="6"/>
      <c r="C658" s="12"/>
      <c r="D658" s="12"/>
      <c r="E658" s="12"/>
      <c r="F658" s="12"/>
      <c r="G658" s="12"/>
      <c r="H658" s="12"/>
      <c r="I658" s="12"/>
      <c r="J658" s="12"/>
      <c r="K658" s="13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05"/>
      <c r="X658" s="12"/>
      <c r="Y658" s="105"/>
    </row>
    <row r="659" spans="1:25" ht="13.5" customHeight="1" x14ac:dyDescent="0.2">
      <c r="A659" s="6"/>
      <c r="B659" s="6"/>
      <c r="C659" s="12"/>
      <c r="D659" s="12"/>
      <c r="E659" s="12"/>
      <c r="F659" s="12"/>
      <c r="G659" s="12"/>
      <c r="H659" s="12"/>
      <c r="I659" s="12"/>
      <c r="J659" s="12"/>
      <c r="K659" s="13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05"/>
      <c r="X659" s="12"/>
      <c r="Y659" s="105"/>
    </row>
    <row r="660" spans="1:25" ht="13.5" customHeight="1" x14ac:dyDescent="0.2">
      <c r="A660" s="6"/>
      <c r="B660" s="6"/>
      <c r="C660" s="12"/>
      <c r="D660" s="12"/>
      <c r="E660" s="12"/>
      <c r="F660" s="12"/>
      <c r="G660" s="12"/>
      <c r="H660" s="12"/>
      <c r="I660" s="12"/>
      <c r="J660" s="12"/>
      <c r="K660" s="13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05"/>
      <c r="X660" s="12"/>
      <c r="Y660" s="105"/>
    </row>
    <row r="661" spans="1:25" ht="13.5" customHeight="1" x14ac:dyDescent="0.2">
      <c r="A661" s="6"/>
      <c r="B661" s="6"/>
      <c r="C661" s="12"/>
      <c r="D661" s="12"/>
      <c r="E661" s="12"/>
      <c r="F661" s="12"/>
      <c r="G661" s="12"/>
      <c r="H661" s="12"/>
      <c r="I661" s="12"/>
      <c r="J661" s="12"/>
      <c r="K661" s="13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05"/>
      <c r="X661" s="12"/>
      <c r="Y661" s="105"/>
    </row>
    <row r="662" spans="1:25" ht="13.5" customHeight="1" x14ac:dyDescent="0.2">
      <c r="A662" s="6"/>
      <c r="B662" s="6"/>
      <c r="C662" s="12"/>
      <c r="D662" s="12"/>
      <c r="E662" s="12"/>
      <c r="F662" s="12"/>
      <c r="G662" s="12"/>
      <c r="H662" s="12"/>
      <c r="I662" s="12"/>
      <c r="J662" s="12"/>
      <c r="K662" s="13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05"/>
      <c r="X662" s="12"/>
      <c r="Y662" s="105"/>
    </row>
    <row r="663" spans="1:25" ht="13.5" customHeight="1" x14ac:dyDescent="0.2">
      <c r="A663" s="6"/>
      <c r="B663" s="6"/>
      <c r="C663" s="12"/>
      <c r="D663" s="12"/>
      <c r="E663" s="12"/>
      <c r="F663" s="12"/>
      <c r="G663" s="12"/>
      <c r="H663" s="12"/>
      <c r="I663" s="12"/>
      <c r="J663" s="12"/>
      <c r="K663" s="13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05"/>
      <c r="X663" s="12"/>
      <c r="Y663" s="105"/>
    </row>
    <row r="664" spans="1:25" ht="13.5" customHeight="1" x14ac:dyDescent="0.2">
      <c r="A664" s="6"/>
      <c r="B664" s="6"/>
      <c r="C664" s="12"/>
      <c r="D664" s="12"/>
      <c r="E664" s="12"/>
      <c r="F664" s="12"/>
      <c r="G664" s="12"/>
      <c r="H664" s="12"/>
      <c r="I664" s="12"/>
      <c r="J664" s="12"/>
      <c r="K664" s="13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05"/>
      <c r="X664" s="12"/>
      <c r="Y664" s="105"/>
    </row>
    <row r="665" spans="1:25" ht="13.5" customHeight="1" x14ac:dyDescent="0.2">
      <c r="A665" s="6"/>
      <c r="B665" s="6"/>
      <c r="C665" s="12"/>
      <c r="D665" s="12"/>
      <c r="E665" s="12"/>
      <c r="F665" s="12"/>
      <c r="G665" s="12"/>
      <c r="H665" s="12"/>
      <c r="I665" s="12"/>
      <c r="J665" s="12"/>
      <c r="K665" s="13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05"/>
      <c r="X665" s="12"/>
      <c r="Y665" s="105"/>
    </row>
    <row r="666" spans="1:25" ht="13.5" customHeight="1" x14ac:dyDescent="0.2">
      <c r="A666" s="6"/>
      <c r="B666" s="6"/>
      <c r="C666" s="12"/>
      <c r="D666" s="12"/>
      <c r="E666" s="12"/>
      <c r="F666" s="12"/>
      <c r="G666" s="12"/>
      <c r="H666" s="12"/>
      <c r="I666" s="12"/>
      <c r="J666" s="12"/>
      <c r="K666" s="13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05"/>
      <c r="X666" s="12"/>
      <c r="Y666" s="105"/>
    </row>
    <row r="667" spans="1:25" ht="13.5" customHeight="1" x14ac:dyDescent="0.2">
      <c r="A667" s="6"/>
      <c r="B667" s="6"/>
      <c r="C667" s="12"/>
      <c r="D667" s="12"/>
      <c r="E667" s="12"/>
      <c r="F667" s="12"/>
      <c r="G667" s="12"/>
      <c r="H667" s="12"/>
      <c r="I667" s="12"/>
      <c r="J667" s="12"/>
      <c r="K667" s="13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05"/>
      <c r="X667" s="12"/>
      <c r="Y667" s="105"/>
    </row>
    <row r="668" spans="1:25" ht="13.5" customHeight="1" x14ac:dyDescent="0.2">
      <c r="A668" s="6"/>
      <c r="B668" s="6"/>
      <c r="C668" s="12"/>
      <c r="D668" s="12"/>
      <c r="E668" s="12"/>
      <c r="F668" s="12"/>
      <c r="G668" s="12"/>
      <c r="H668" s="12"/>
      <c r="I668" s="12"/>
      <c r="J668" s="12"/>
      <c r="K668" s="13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05"/>
      <c r="X668" s="12"/>
      <c r="Y668" s="105"/>
    </row>
    <row r="669" spans="1:25" ht="13.5" customHeight="1" x14ac:dyDescent="0.2">
      <c r="A669" s="6"/>
      <c r="B669" s="6"/>
      <c r="C669" s="12"/>
      <c r="D669" s="12"/>
      <c r="E669" s="12"/>
      <c r="F669" s="12"/>
      <c r="G669" s="12"/>
      <c r="H669" s="12"/>
      <c r="I669" s="12"/>
      <c r="J669" s="12"/>
      <c r="K669" s="13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05"/>
      <c r="X669" s="12"/>
      <c r="Y669" s="105"/>
    </row>
    <row r="670" spans="1:25" ht="13.5" customHeight="1" x14ac:dyDescent="0.2">
      <c r="A670" s="6"/>
      <c r="B670" s="6"/>
      <c r="C670" s="12"/>
      <c r="D670" s="12"/>
      <c r="E670" s="12"/>
      <c r="F670" s="12"/>
      <c r="G670" s="12"/>
      <c r="H670" s="12"/>
      <c r="I670" s="12"/>
      <c r="J670" s="12"/>
      <c r="K670" s="13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05"/>
      <c r="X670" s="12"/>
      <c r="Y670" s="105"/>
    </row>
    <row r="671" spans="1:25" ht="13.5" customHeight="1" x14ac:dyDescent="0.2">
      <c r="A671" s="6"/>
      <c r="B671" s="6"/>
      <c r="C671" s="12"/>
      <c r="D671" s="12"/>
      <c r="E671" s="12"/>
      <c r="F671" s="12"/>
      <c r="G671" s="12"/>
      <c r="H671" s="12"/>
      <c r="I671" s="12"/>
      <c r="J671" s="12"/>
      <c r="K671" s="13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05"/>
      <c r="X671" s="12"/>
      <c r="Y671" s="105"/>
    </row>
    <row r="672" spans="1:25" ht="13.5" customHeight="1" x14ac:dyDescent="0.2">
      <c r="A672" s="6"/>
      <c r="B672" s="6"/>
      <c r="C672" s="12"/>
      <c r="D672" s="12"/>
      <c r="E672" s="12"/>
      <c r="F672" s="12"/>
      <c r="G672" s="12"/>
      <c r="H672" s="12"/>
      <c r="I672" s="12"/>
      <c r="J672" s="12"/>
      <c r="K672" s="13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05"/>
      <c r="X672" s="12"/>
      <c r="Y672" s="105"/>
    </row>
    <row r="673" spans="1:25" ht="13.5" customHeight="1" x14ac:dyDescent="0.2">
      <c r="A673" s="6"/>
      <c r="B673" s="6"/>
      <c r="C673" s="12"/>
      <c r="D673" s="12"/>
      <c r="E673" s="12"/>
      <c r="F673" s="12"/>
      <c r="G673" s="12"/>
      <c r="H673" s="12"/>
      <c r="I673" s="12"/>
      <c r="J673" s="12"/>
      <c r="K673" s="13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05"/>
      <c r="X673" s="12"/>
      <c r="Y673" s="105"/>
    </row>
    <row r="674" spans="1:25" ht="13.5" customHeight="1" x14ac:dyDescent="0.2">
      <c r="A674" s="6"/>
      <c r="B674" s="6"/>
      <c r="C674" s="12"/>
      <c r="D674" s="12"/>
      <c r="E674" s="12"/>
      <c r="F674" s="12"/>
      <c r="G674" s="12"/>
      <c r="H674" s="12"/>
      <c r="I674" s="12"/>
      <c r="J674" s="12"/>
      <c r="K674" s="13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05"/>
      <c r="X674" s="12"/>
      <c r="Y674" s="105"/>
    </row>
    <row r="675" spans="1:25" ht="13.5" customHeight="1" x14ac:dyDescent="0.2">
      <c r="A675" s="6"/>
      <c r="B675" s="6"/>
      <c r="C675" s="12"/>
      <c r="D675" s="12"/>
      <c r="E675" s="12"/>
      <c r="F675" s="12"/>
      <c r="G675" s="12"/>
      <c r="H675" s="12"/>
      <c r="I675" s="12"/>
      <c r="J675" s="12"/>
      <c r="K675" s="13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05"/>
      <c r="X675" s="12"/>
      <c r="Y675" s="105"/>
    </row>
    <row r="676" spans="1:25" ht="13.5" customHeight="1" x14ac:dyDescent="0.2">
      <c r="A676" s="6"/>
      <c r="B676" s="6"/>
      <c r="C676" s="12"/>
      <c r="D676" s="12"/>
      <c r="E676" s="12"/>
      <c r="F676" s="12"/>
      <c r="G676" s="12"/>
      <c r="H676" s="12"/>
      <c r="I676" s="12"/>
      <c r="J676" s="12"/>
      <c r="K676" s="13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05"/>
      <c r="X676" s="12"/>
      <c r="Y676" s="105"/>
    </row>
    <row r="677" spans="1:25" ht="13.5" customHeight="1" x14ac:dyDescent="0.2">
      <c r="A677" s="6"/>
      <c r="B677" s="6"/>
      <c r="C677" s="12"/>
      <c r="D677" s="12"/>
      <c r="E677" s="12"/>
      <c r="F677" s="12"/>
      <c r="G677" s="12"/>
      <c r="H677" s="12"/>
      <c r="I677" s="12"/>
      <c r="J677" s="12"/>
      <c r="K677" s="13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05"/>
      <c r="X677" s="12"/>
      <c r="Y677" s="105"/>
    </row>
    <row r="678" spans="1:25" ht="13.5" customHeight="1" x14ac:dyDescent="0.2">
      <c r="A678" s="6"/>
      <c r="B678" s="6"/>
      <c r="C678" s="12"/>
      <c r="D678" s="12"/>
      <c r="E678" s="12"/>
      <c r="F678" s="12"/>
      <c r="G678" s="12"/>
      <c r="H678" s="12"/>
      <c r="I678" s="12"/>
      <c r="J678" s="12"/>
      <c r="K678" s="13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05"/>
      <c r="X678" s="12"/>
      <c r="Y678" s="105"/>
    </row>
    <row r="679" spans="1:25" ht="13.5" customHeight="1" x14ac:dyDescent="0.2">
      <c r="A679" s="6"/>
      <c r="B679" s="6"/>
      <c r="C679" s="12"/>
      <c r="D679" s="12"/>
      <c r="E679" s="12"/>
      <c r="F679" s="12"/>
      <c r="G679" s="12"/>
      <c r="H679" s="12"/>
      <c r="I679" s="12"/>
      <c r="J679" s="12"/>
      <c r="K679" s="13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05"/>
      <c r="X679" s="12"/>
      <c r="Y679" s="105"/>
    </row>
    <row r="680" spans="1:25" ht="13.5" customHeight="1" x14ac:dyDescent="0.2">
      <c r="A680" s="6"/>
      <c r="B680" s="6"/>
      <c r="C680" s="12"/>
      <c r="D680" s="12"/>
      <c r="E680" s="12"/>
      <c r="F680" s="12"/>
      <c r="G680" s="12"/>
      <c r="H680" s="12"/>
      <c r="I680" s="12"/>
      <c r="J680" s="12"/>
      <c r="K680" s="13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05"/>
      <c r="X680" s="12"/>
      <c r="Y680" s="105"/>
    </row>
    <row r="681" spans="1:25" ht="13.5" customHeight="1" x14ac:dyDescent="0.2">
      <c r="A681" s="6"/>
      <c r="B681" s="6"/>
      <c r="C681" s="12"/>
      <c r="D681" s="12"/>
      <c r="E681" s="12"/>
      <c r="F681" s="12"/>
      <c r="G681" s="12"/>
      <c r="H681" s="12"/>
      <c r="I681" s="12"/>
      <c r="J681" s="12"/>
      <c r="K681" s="13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05"/>
      <c r="X681" s="12"/>
      <c r="Y681" s="105"/>
    </row>
    <row r="682" spans="1:25" ht="13.5" customHeight="1" x14ac:dyDescent="0.2">
      <c r="A682" s="6"/>
      <c r="B682" s="6"/>
      <c r="C682" s="12"/>
      <c r="D682" s="12"/>
      <c r="E682" s="12"/>
      <c r="F682" s="12"/>
      <c r="G682" s="12"/>
      <c r="H682" s="12"/>
      <c r="I682" s="12"/>
      <c r="J682" s="12"/>
      <c r="K682" s="13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05"/>
      <c r="X682" s="12"/>
      <c r="Y682" s="105"/>
    </row>
    <row r="683" spans="1:25" ht="13.5" customHeight="1" x14ac:dyDescent="0.2">
      <c r="A683" s="6"/>
      <c r="B683" s="6"/>
      <c r="C683" s="12"/>
      <c r="D683" s="12"/>
      <c r="E683" s="12"/>
      <c r="F683" s="12"/>
      <c r="G683" s="12"/>
      <c r="H683" s="12"/>
      <c r="I683" s="12"/>
      <c r="J683" s="12"/>
      <c r="K683" s="13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05"/>
      <c r="X683" s="12"/>
      <c r="Y683" s="105"/>
    </row>
    <row r="684" spans="1:25" ht="13.5" customHeight="1" x14ac:dyDescent="0.2">
      <c r="A684" s="6"/>
      <c r="B684" s="6"/>
      <c r="C684" s="12"/>
      <c r="D684" s="12"/>
      <c r="E684" s="12"/>
      <c r="F684" s="12"/>
      <c r="G684" s="12"/>
      <c r="H684" s="12"/>
      <c r="I684" s="12"/>
      <c r="J684" s="12"/>
      <c r="K684" s="13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05"/>
      <c r="X684" s="12"/>
      <c r="Y684" s="105"/>
    </row>
    <row r="685" spans="1:25" ht="13.5" customHeight="1" x14ac:dyDescent="0.2">
      <c r="A685" s="6"/>
      <c r="B685" s="6"/>
      <c r="C685" s="12"/>
      <c r="D685" s="12"/>
      <c r="E685" s="12"/>
      <c r="F685" s="12"/>
      <c r="G685" s="12"/>
      <c r="H685" s="12"/>
      <c r="I685" s="12"/>
      <c r="J685" s="12"/>
      <c r="K685" s="13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05"/>
      <c r="X685" s="12"/>
      <c r="Y685" s="105"/>
    </row>
    <row r="686" spans="1:25" ht="13.5" customHeight="1" x14ac:dyDescent="0.2">
      <c r="A686" s="6"/>
      <c r="B686" s="6"/>
      <c r="C686" s="12"/>
      <c r="D686" s="12"/>
      <c r="E686" s="12"/>
      <c r="F686" s="12"/>
      <c r="G686" s="12"/>
      <c r="H686" s="12"/>
      <c r="I686" s="12"/>
      <c r="J686" s="12"/>
      <c r="K686" s="13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05"/>
      <c r="X686" s="12"/>
      <c r="Y686" s="105"/>
    </row>
    <row r="687" spans="1:25" ht="13.5" customHeight="1" x14ac:dyDescent="0.2">
      <c r="A687" s="6"/>
      <c r="B687" s="6"/>
      <c r="C687" s="12"/>
      <c r="D687" s="12"/>
      <c r="E687" s="12"/>
      <c r="F687" s="12"/>
      <c r="G687" s="12"/>
      <c r="H687" s="12"/>
      <c r="I687" s="12"/>
      <c r="J687" s="12"/>
      <c r="K687" s="13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05"/>
      <c r="X687" s="12"/>
      <c r="Y687" s="105"/>
    </row>
    <row r="688" spans="1:25" ht="13.5" customHeight="1" x14ac:dyDescent="0.2">
      <c r="A688" s="6"/>
      <c r="B688" s="6"/>
      <c r="C688" s="12"/>
      <c r="D688" s="12"/>
      <c r="E688" s="12"/>
      <c r="F688" s="12"/>
      <c r="G688" s="12"/>
      <c r="H688" s="12"/>
      <c r="I688" s="12"/>
      <c r="J688" s="12"/>
      <c r="K688" s="13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05"/>
      <c r="X688" s="12"/>
      <c r="Y688" s="105"/>
    </row>
    <row r="689" spans="1:25" ht="13.5" customHeight="1" x14ac:dyDescent="0.2">
      <c r="A689" s="6"/>
      <c r="B689" s="6"/>
      <c r="C689" s="12"/>
      <c r="D689" s="12"/>
      <c r="E689" s="12"/>
      <c r="F689" s="12"/>
      <c r="G689" s="12"/>
      <c r="H689" s="12"/>
      <c r="I689" s="12"/>
      <c r="J689" s="12"/>
      <c r="K689" s="13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05"/>
      <c r="X689" s="12"/>
      <c r="Y689" s="105"/>
    </row>
    <row r="690" spans="1:25" ht="13.5" customHeight="1" x14ac:dyDescent="0.2">
      <c r="A690" s="6"/>
      <c r="B690" s="6"/>
      <c r="C690" s="12"/>
      <c r="D690" s="12"/>
      <c r="E690" s="12"/>
      <c r="F690" s="12"/>
      <c r="G690" s="12"/>
      <c r="H690" s="12"/>
      <c r="I690" s="12"/>
      <c r="J690" s="12"/>
      <c r="K690" s="13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05"/>
      <c r="X690" s="12"/>
      <c r="Y690" s="105"/>
    </row>
    <row r="691" spans="1:25" ht="13.5" customHeight="1" x14ac:dyDescent="0.2">
      <c r="A691" s="6"/>
      <c r="B691" s="6"/>
      <c r="C691" s="12"/>
      <c r="D691" s="12"/>
      <c r="E691" s="12"/>
      <c r="F691" s="12"/>
      <c r="G691" s="12"/>
      <c r="H691" s="12"/>
      <c r="I691" s="12"/>
      <c r="J691" s="12"/>
      <c r="K691" s="13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05"/>
      <c r="X691" s="12"/>
      <c r="Y691" s="105"/>
    </row>
    <row r="692" spans="1:25" ht="13.5" customHeight="1" x14ac:dyDescent="0.2">
      <c r="A692" s="6"/>
      <c r="B692" s="6"/>
      <c r="C692" s="12"/>
      <c r="D692" s="12"/>
      <c r="E692" s="12"/>
      <c r="F692" s="12"/>
      <c r="G692" s="12"/>
      <c r="H692" s="12"/>
      <c r="I692" s="12"/>
      <c r="J692" s="12"/>
      <c r="K692" s="13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05"/>
      <c r="X692" s="12"/>
      <c r="Y692" s="105"/>
    </row>
    <row r="693" spans="1:25" ht="13.5" customHeight="1" x14ac:dyDescent="0.2">
      <c r="A693" s="6"/>
      <c r="B693" s="6"/>
      <c r="C693" s="12"/>
      <c r="D693" s="12"/>
      <c r="E693" s="12"/>
      <c r="F693" s="12"/>
      <c r="G693" s="12"/>
      <c r="H693" s="12"/>
      <c r="I693" s="12"/>
      <c r="J693" s="12"/>
      <c r="K693" s="13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05"/>
      <c r="X693" s="12"/>
      <c r="Y693" s="105"/>
    </row>
    <row r="694" spans="1:25" ht="13.5" customHeight="1" x14ac:dyDescent="0.2">
      <c r="A694" s="6"/>
      <c r="B694" s="6"/>
      <c r="C694" s="12"/>
      <c r="D694" s="12"/>
      <c r="E694" s="12"/>
      <c r="F694" s="12"/>
      <c r="G694" s="12"/>
      <c r="H694" s="12"/>
      <c r="I694" s="12"/>
      <c r="J694" s="12"/>
      <c r="K694" s="13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05"/>
      <c r="X694" s="12"/>
      <c r="Y694" s="105"/>
    </row>
    <row r="695" spans="1:25" ht="13.5" customHeight="1" x14ac:dyDescent="0.2">
      <c r="A695" s="6"/>
      <c r="B695" s="6"/>
      <c r="C695" s="12"/>
      <c r="D695" s="12"/>
      <c r="E695" s="12"/>
      <c r="F695" s="12"/>
      <c r="G695" s="12"/>
      <c r="H695" s="12"/>
      <c r="I695" s="12"/>
      <c r="J695" s="12"/>
      <c r="K695" s="13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05"/>
      <c r="X695" s="12"/>
      <c r="Y695" s="105"/>
    </row>
    <row r="696" spans="1:25" ht="13.5" customHeight="1" x14ac:dyDescent="0.2">
      <c r="A696" s="6"/>
      <c r="B696" s="6"/>
      <c r="C696" s="12"/>
      <c r="D696" s="12"/>
      <c r="E696" s="12"/>
      <c r="F696" s="12"/>
      <c r="G696" s="12"/>
      <c r="H696" s="12"/>
      <c r="I696" s="12"/>
      <c r="J696" s="12"/>
      <c r="K696" s="13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05"/>
      <c r="X696" s="12"/>
      <c r="Y696" s="105"/>
    </row>
    <row r="697" spans="1:25" ht="13.5" customHeight="1" x14ac:dyDescent="0.2">
      <c r="A697" s="6"/>
      <c r="B697" s="6"/>
      <c r="C697" s="12"/>
      <c r="D697" s="12"/>
      <c r="E697" s="12"/>
      <c r="F697" s="12"/>
      <c r="G697" s="12"/>
      <c r="H697" s="12"/>
      <c r="I697" s="12"/>
      <c r="J697" s="12"/>
      <c r="K697" s="13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05"/>
      <c r="X697" s="12"/>
      <c r="Y697" s="105"/>
    </row>
    <row r="698" spans="1:25" ht="13.5" customHeight="1" x14ac:dyDescent="0.2">
      <c r="A698" s="6"/>
      <c r="B698" s="6"/>
      <c r="C698" s="12"/>
      <c r="D698" s="12"/>
      <c r="E698" s="12"/>
      <c r="F698" s="12"/>
      <c r="G698" s="12"/>
      <c r="H698" s="12"/>
      <c r="I698" s="12"/>
      <c r="J698" s="12"/>
      <c r="K698" s="13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05"/>
      <c r="X698" s="12"/>
      <c r="Y698" s="105"/>
    </row>
    <row r="699" spans="1:25" ht="13.5" customHeight="1" x14ac:dyDescent="0.2">
      <c r="A699" s="6"/>
      <c r="B699" s="6"/>
      <c r="C699" s="12"/>
      <c r="D699" s="12"/>
      <c r="E699" s="12"/>
      <c r="F699" s="12"/>
      <c r="G699" s="12"/>
      <c r="H699" s="12"/>
      <c r="I699" s="12"/>
      <c r="J699" s="12"/>
      <c r="K699" s="13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05"/>
      <c r="X699" s="12"/>
      <c r="Y699" s="105"/>
    </row>
    <row r="700" spans="1:25" ht="13.5" customHeight="1" x14ac:dyDescent="0.2">
      <c r="A700" s="6"/>
      <c r="B700" s="6"/>
      <c r="C700" s="12"/>
      <c r="D700" s="12"/>
      <c r="E700" s="12"/>
      <c r="F700" s="12"/>
      <c r="G700" s="12"/>
      <c r="H700" s="12"/>
      <c r="I700" s="12"/>
      <c r="J700" s="12"/>
      <c r="K700" s="13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05"/>
      <c r="X700" s="12"/>
      <c r="Y700" s="105"/>
    </row>
    <row r="701" spans="1:25" ht="13.5" customHeight="1" x14ac:dyDescent="0.2">
      <c r="A701" s="6"/>
      <c r="B701" s="6"/>
      <c r="C701" s="12"/>
      <c r="D701" s="12"/>
      <c r="E701" s="12"/>
      <c r="F701" s="12"/>
      <c r="G701" s="12"/>
      <c r="H701" s="12"/>
      <c r="I701" s="12"/>
      <c r="J701" s="12"/>
      <c r="K701" s="13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05"/>
      <c r="X701" s="12"/>
      <c r="Y701" s="105"/>
    </row>
    <row r="702" spans="1:25" ht="13.5" customHeight="1" x14ac:dyDescent="0.2">
      <c r="A702" s="6"/>
      <c r="B702" s="6"/>
      <c r="C702" s="12"/>
      <c r="D702" s="12"/>
      <c r="E702" s="12"/>
      <c r="F702" s="12"/>
      <c r="G702" s="12"/>
      <c r="H702" s="12"/>
      <c r="I702" s="12"/>
      <c r="J702" s="12"/>
      <c r="K702" s="13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05"/>
      <c r="X702" s="12"/>
      <c r="Y702" s="105"/>
    </row>
    <row r="703" spans="1:25" ht="13.5" customHeight="1" x14ac:dyDescent="0.2">
      <c r="A703" s="6"/>
      <c r="B703" s="6"/>
      <c r="C703" s="12"/>
      <c r="D703" s="12"/>
      <c r="E703" s="12"/>
      <c r="F703" s="12"/>
      <c r="G703" s="12"/>
      <c r="H703" s="12"/>
      <c r="I703" s="12"/>
      <c r="J703" s="12"/>
      <c r="K703" s="13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05"/>
      <c r="X703" s="12"/>
      <c r="Y703" s="105"/>
    </row>
    <row r="704" spans="1:25" ht="13.5" customHeight="1" x14ac:dyDescent="0.2">
      <c r="A704" s="6"/>
      <c r="B704" s="6"/>
      <c r="C704" s="12"/>
      <c r="D704" s="12"/>
      <c r="E704" s="12"/>
      <c r="F704" s="12"/>
      <c r="G704" s="12"/>
      <c r="H704" s="12"/>
      <c r="I704" s="12"/>
      <c r="J704" s="12"/>
      <c r="K704" s="13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05"/>
      <c r="X704" s="12"/>
      <c r="Y704" s="105"/>
    </row>
    <row r="705" spans="1:25" ht="13.5" customHeight="1" x14ac:dyDescent="0.2">
      <c r="A705" s="6"/>
      <c r="B705" s="6"/>
      <c r="C705" s="12"/>
      <c r="D705" s="12"/>
      <c r="E705" s="12"/>
      <c r="F705" s="12"/>
      <c r="G705" s="12"/>
      <c r="H705" s="12"/>
      <c r="I705" s="12"/>
      <c r="J705" s="12"/>
      <c r="K705" s="13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05"/>
      <c r="X705" s="12"/>
      <c r="Y705" s="105"/>
    </row>
    <row r="706" spans="1:25" ht="13.5" customHeight="1" x14ac:dyDescent="0.2">
      <c r="A706" s="6"/>
      <c r="B706" s="6"/>
      <c r="C706" s="12"/>
      <c r="D706" s="12"/>
      <c r="E706" s="12"/>
      <c r="F706" s="12"/>
      <c r="G706" s="12"/>
      <c r="H706" s="12"/>
      <c r="I706" s="12"/>
      <c r="J706" s="12"/>
      <c r="K706" s="13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05"/>
      <c r="X706" s="12"/>
      <c r="Y706" s="105"/>
    </row>
    <row r="707" spans="1:25" ht="13.5" customHeight="1" x14ac:dyDescent="0.2">
      <c r="A707" s="6"/>
      <c r="B707" s="6"/>
      <c r="C707" s="12"/>
      <c r="D707" s="12"/>
      <c r="E707" s="12"/>
      <c r="F707" s="12"/>
      <c r="G707" s="12"/>
      <c r="H707" s="12"/>
      <c r="I707" s="12"/>
      <c r="J707" s="12"/>
      <c r="K707" s="13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05"/>
      <c r="X707" s="12"/>
      <c r="Y707" s="105"/>
    </row>
    <row r="708" spans="1:25" ht="13.5" customHeight="1" x14ac:dyDescent="0.2">
      <c r="A708" s="6"/>
      <c r="B708" s="6"/>
      <c r="C708" s="12"/>
      <c r="D708" s="12"/>
      <c r="E708" s="12"/>
      <c r="F708" s="12"/>
      <c r="G708" s="12"/>
      <c r="H708" s="12"/>
      <c r="I708" s="12"/>
      <c r="J708" s="12"/>
      <c r="K708" s="13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05"/>
      <c r="X708" s="12"/>
      <c r="Y708" s="105"/>
    </row>
    <row r="709" spans="1:25" ht="13.5" customHeight="1" x14ac:dyDescent="0.2">
      <c r="A709" s="6"/>
      <c r="B709" s="6"/>
      <c r="C709" s="12"/>
      <c r="D709" s="12"/>
      <c r="E709" s="12"/>
      <c r="F709" s="12"/>
      <c r="G709" s="12"/>
      <c r="H709" s="12"/>
      <c r="I709" s="12"/>
      <c r="J709" s="12"/>
      <c r="K709" s="13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05"/>
      <c r="X709" s="12"/>
      <c r="Y709" s="105"/>
    </row>
    <row r="710" spans="1:25" ht="13.5" customHeight="1" x14ac:dyDescent="0.2">
      <c r="A710" s="6"/>
      <c r="B710" s="6"/>
      <c r="C710" s="12"/>
      <c r="D710" s="12"/>
      <c r="E710" s="12"/>
      <c r="F710" s="12"/>
      <c r="G710" s="12"/>
      <c r="H710" s="12"/>
      <c r="I710" s="12"/>
      <c r="J710" s="12"/>
      <c r="K710" s="13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05"/>
      <c r="X710" s="12"/>
      <c r="Y710" s="105"/>
    </row>
    <row r="711" spans="1:25" ht="13.5" customHeight="1" x14ac:dyDescent="0.2">
      <c r="A711" s="6"/>
      <c r="B711" s="6"/>
      <c r="C711" s="12"/>
      <c r="D711" s="12"/>
      <c r="E711" s="12"/>
      <c r="F711" s="12"/>
      <c r="G711" s="12"/>
      <c r="H711" s="12"/>
      <c r="I711" s="12"/>
      <c r="J711" s="12"/>
      <c r="K711" s="13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05"/>
      <c r="X711" s="12"/>
      <c r="Y711" s="105"/>
    </row>
    <row r="712" spans="1:25" ht="13.5" customHeight="1" x14ac:dyDescent="0.2">
      <c r="A712" s="6"/>
      <c r="B712" s="6"/>
      <c r="C712" s="12"/>
      <c r="D712" s="12"/>
      <c r="E712" s="12"/>
      <c r="F712" s="12"/>
      <c r="G712" s="12"/>
      <c r="H712" s="12"/>
      <c r="I712" s="12"/>
      <c r="J712" s="12"/>
      <c r="K712" s="13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05"/>
      <c r="X712" s="12"/>
      <c r="Y712" s="105"/>
    </row>
    <row r="713" spans="1:25" ht="13.5" customHeight="1" x14ac:dyDescent="0.2">
      <c r="A713" s="6"/>
      <c r="B713" s="6"/>
      <c r="C713" s="12"/>
      <c r="D713" s="12"/>
      <c r="E713" s="12"/>
      <c r="F713" s="12"/>
      <c r="G713" s="12"/>
      <c r="H713" s="12"/>
      <c r="I713" s="12"/>
      <c r="J713" s="12"/>
      <c r="K713" s="13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05"/>
      <c r="X713" s="12"/>
      <c r="Y713" s="105"/>
    </row>
    <row r="714" spans="1:25" ht="13.5" customHeight="1" x14ac:dyDescent="0.2">
      <c r="A714" s="6"/>
      <c r="B714" s="6"/>
      <c r="C714" s="12"/>
      <c r="D714" s="12"/>
      <c r="E714" s="12"/>
      <c r="F714" s="12"/>
      <c r="G714" s="12"/>
      <c r="H714" s="12"/>
      <c r="I714" s="12"/>
      <c r="J714" s="12"/>
      <c r="K714" s="13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05"/>
      <c r="X714" s="12"/>
      <c r="Y714" s="105"/>
    </row>
    <row r="715" spans="1:25" ht="13.5" customHeight="1" x14ac:dyDescent="0.2">
      <c r="A715" s="6"/>
      <c r="B715" s="6"/>
      <c r="C715" s="12"/>
      <c r="D715" s="12"/>
      <c r="E715" s="12"/>
      <c r="F715" s="12"/>
      <c r="G715" s="12"/>
      <c r="H715" s="12"/>
      <c r="I715" s="12"/>
      <c r="J715" s="12"/>
      <c r="K715" s="13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05"/>
      <c r="X715" s="12"/>
      <c r="Y715" s="105"/>
    </row>
    <row r="716" spans="1:25" ht="13.5" customHeight="1" x14ac:dyDescent="0.2">
      <c r="A716" s="6"/>
      <c r="B716" s="6"/>
      <c r="C716" s="12"/>
      <c r="D716" s="12"/>
      <c r="E716" s="12"/>
      <c r="F716" s="12"/>
      <c r="G716" s="12"/>
      <c r="H716" s="12"/>
      <c r="I716" s="12"/>
      <c r="J716" s="12"/>
      <c r="K716" s="13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05"/>
      <c r="X716" s="12"/>
      <c r="Y716" s="105"/>
    </row>
    <row r="717" spans="1:25" ht="13.5" customHeight="1" x14ac:dyDescent="0.2">
      <c r="A717" s="6"/>
      <c r="B717" s="6"/>
      <c r="C717" s="12"/>
      <c r="D717" s="12"/>
      <c r="E717" s="12"/>
      <c r="F717" s="12"/>
      <c r="G717" s="12"/>
      <c r="H717" s="12"/>
      <c r="I717" s="12"/>
      <c r="J717" s="12"/>
      <c r="K717" s="13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05"/>
      <c r="X717" s="12"/>
      <c r="Y717" s="105"/>
    </row>
    <row r="718" spans="1:25" ht="13.5" customHeight="1" x14ac:dyDescent="0.2">
      <c r="A718" s="6"/>
      <c r="B718" s="6"/>
      <c r="C718" s="12"/>
      <c r="D718" s="12"/>
      <c r="E718" s="12"/>
      <c r="F718" s="12"/>
      <c r="G718" s="12"/>
      <c r="H718" s="12"/>
      <c r="I718" s="12"/>
      <c r="J718" s="12"/>
      <c r="K718" s="13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05"/>
      <c r="X718" s="12"/>
      <c r="Y718" s="105"/>
    </row>
    <row r="719" spans="1:25" ht="13.5" customHeight="1" x14ac:dyDescent="0.2">
      <c r="A719" s="6"/>
      <c r="B719" s="6"/>
      <c r="C719" s="12"/>
      <c r="D719" s="12"/>
      <c r="E719" s="12"/>
      <c r="F719" s="12"/>
      <c r="G719" s="12"/>
      <c r="H719" s="12"/>
      <c r="I719" s="12"/>
      <c r="J719" s="12"/>
      <c r="K719" s="13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05"/>
      <c r="X719" s="12"/>
      <c r="Y719" s="105"/>
    </row>
    <row r="720" spans="1:25" ht="13.5" customHeight="1" x14ac:dyDescent="0.2">
      <c r="A720" s="6"/>
      <c r="B720" s="6"/>
      <c r="C720" s="12"/>
      <c r="D720" s="12"/>
      <c r="E720" s="12"/>
      <c r="F720" s="12"/>
      <c r="G720" s="12"/>
      <c r="H720" s="12"/>
      <c r="I720" s="12"/>
      <c r="J720" s="12"/>
      <c r="K720" s="13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05"/>
      <c r="X720" s="12"/>
      <c r="Y720" s="105"/>
    </row>
    <row r="721" spans="1:25" ht="13.5" customHeight="1" x14ac:dyDescent="0.2">
      <c r="A721" s="6"/>
      <c r="B721" s="6"/>
      <c r="C721" s="12"/>
      <c r="D721" s="12"/>
      <c r="E721" s="12"/>
      <c r="F721" s="12"/>
      <c r="G721" s="12"/>
      <c r="H721" s="12"/>
      <c r="I721" s="12"/>
      <c r="J721" s="12"/>
      <c r="K721" s="13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05"/>
      <c r="X721" s="12"/>
      <c r="Y721" s="105"/>
    </row>
    <row r="722" spans="1:25" ht="13.5" customHeight="1" x14ac:dyDescent="0.2">
      <c r="A722" s="6"/>
      <c r="B722" s="6"/>
      <c r="C722" s="12"/>
      <c r="D722" s="12"/>
      <c r="E722" s="12"/>
      <c r="F722" s="12"/>
      <c r="G722" s="12"/>
      <c r="H722" s="12"/>
      <c r="I722" s="12"/>
      <c r="J722" s="12"/>
      <c r="K722" s="13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05"/>
      <c r="X722" s="12"/>
      <c r="Y722" s="105"/>
    </row>
    <row r="723" spans="1:25" ht="13.5" customHeight="1" x14ac:dyDescent="0.2">
      <c r="A723" s="6"/>
      <c r="B723" s="6"/>
      <c r="C723" s="12"/>
      <c r="D723" s="12"/>
      <c r="E723" s="12"/>
      <c r="F723" s="12"/>
      <c r="G723" s="12"/>
      <c r="H723" s="12"/>
      <c r="I723" s="12"/>
      <c r="J723" s="12"/>
      <c r="K723" s="13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05"/>
      <c r="X723" s="12"/>
      <c r="Y723" s="105"/>
    </row>
    <row r="724" spans="1:25" ht="13.5" customHeight="1" x14ac:dyDescent="0.2">
      <c r="A724" s="6"/>
      <c r="B724" s="6"/>
      <c r="C724" s="12"/>
      <c r="D724" s="12"/>
      <c r="E724" s="12"/>
      <c r="F724" s="12"/>
      <c r="G724" s="12"/>
      <c r="H724" s="12"/>
      <c r="I724" s="12"/>
      <c r="J724" s="12"/>
      <c r="K724" s="13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05"/>
      <c r="X724" s="12"/>
      <c r="Y724" s="105"/>
    </row>
    <row r="725" spans="1:25" ht="13.5" customHeight="1" x14ac:dyDescent="0.2">
      <c r="A725" s="6"/>
      <c r="B725" s="6"/>
      <c r="C725" s="12"/>
      <c r="D725" s="12"/>
      <c r="E725" s="12"/>
      <c r="F725" s="12"/>
      <c r="G725" s="12"/>
      <c r="H725" s="12"/>
      <c r="I725" s="12"/>
      <c r="J725" s="12"/>
      <c r="K725" s="13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05"/>
      <c r="X725" s="12"/>
      <c r="Y725" s="105"/>
    </row>
    <row r="726" spans="1:25" ht="13.5" customHeight="1" x14ac:dyDescent="0.2">
      <c r="A726" s="6"/>
      <c r="B726" s="6"/>
      <c r="C726" s="12"/>
      <c r="D726" s="12"/>
      <c r="E726" s="12"/>
      <c r="F726" s="12"/>
      <c r="G726" s="12"/>
      <c r="H726" s="12"/>
      <c r="I726" s="12"/>
      <c r="J726" s="12"/>
      <c r="K726" s="13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05"/>
      <c r="X726" s="12"/>
      <c r="Y726" s="105"/>
    </row>
    <row r="727" spans="1:25" ht="13.5" customHeight="1" x14ac:dyDescent="0.2">
      <c r="A727" s="6"/>
      <c r="B727" s="6"/>
      <c r="C727" s="12"/>
      <c r="D727" s="12"/>
      <c r="E727" s="12"/>
      <c r="F727" s="12"/>
      <c r="G727" s="12"/>
      <c r="H727" s="12"/>
      <c r="I727" s="12"/>
      <c r="J727" s="12"/>
      <c r="K727" s="13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05"/>
      <c r="X727" s="12"/>
      <c r="Y727" s="105"/>
    </row>
    <row r="728" spans="1:25" ht="13.5" customHeight="1" x14ac:dyDescent="0.2">
      <c r="A728" s="6"/>
      <c r="B728" s="6"/>
      <c r="C728" s="12"/>
      <c r="D728" s="12"/>
      <c r="E728" s="12"/>
      <c r="F728" s="12"/>
      <c r="G728" s="12"/>
      <c r="H728" s="12"/>
      <c r="I728" s="12"/>
      <c r="J728" s="12"/>
      <c r="K728" s="13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05"/>
      <c r="X728" s="12"/>
      <c r="Y728" s="105"/>
    </row>
    <row r="729" spans="1:25" ht="13.5" customHeight="1" x14ac:dyDescent="0.2">
      <c r="A729" s="6"/>
      <c r="B729" s="6"/>
      <c r="C729" s="12"/>
      <c r="D729" s="12"/>
      <c r="E729" s="12"/>
      <c r="F729" s="12"/>
      <c r="G729" s="12"/>
      <c r="H729" s="12"/>
      <c r="I729" s="12"/>
      <c r="J729" s="12"/>
      <c r="K729" s="13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05"/>
      <c r="X729" s="12"/>
      <c r="Y729" s="105"/>
    </row>
    <row r="730" spans="1:25" ht="13.5" customHeight="1" x14ac:dyDescent="0.2">
      <c r="A730" s="6"/>
      <c r="B730" s="6"/>
      <c r="C730" s="12"/>
      <c r="D730" s="12"/>
      <c r="E730" s="12"/>
      <c r="F730" s="12"/>
      <c r="G730" s="12"/>
      <c r="H730" s="12"/>
      <c r="I730" s="12"/>
      <c r="J730" s="12"/>
      <c r="K730" s="13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05"/>
      <c r="X730" s="12"/>
      <c r="Y730" s="105"/>
    </row>
    <row r="731" spans="1:25" ht="13.5" customHeight="1" x14ac:dyDescent="0.2">
      <c r="A731" s="6"/>
      <c r="B731" s="6"/>
      <c r="C731" s="12"/>
      <c r="D731" s="12"/>
      <c r="E731" s="12"/>
      <c r="F731" s="12"/>
      <c r="G731" s="12"/>
      <c r="H731" s="12"/>
      <c r="I731" s="12"/>
      <c r="J731" s="12"/>
      <c r="K731" s="13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05"/>
      <c r="X731" s="12"/>
      <c r="Y731" s="105"/>
    </row>
    <row r="732" spans="1:25" ht="13.5" customHeight="1" x14ac:dyDescent="0.2">
      <c r="A732" s="6"/>
      <c r="B732" s="6"/>
      <c r="C732" s="12"/>
      <c r="D732" s="12"/>
      <c r="E732" s="12"/>
      <c r="F732" s="12"/>
      <c r="G732" s="12"/>
      <c r="H732" s="12"/>
      <c r="I732" s="12"/>
      <c r="J732" s="12"/>
      <c r="K732" s="13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05"/>
      <c r="X732" s="12"/>
      <c r="Y732" s="105"/>
    </row>
    <row r="733" spans="1:25" ht="13.5" customHeight="1" x14ac:dyDescent="0.2">
      <c r="A733" s="6"/>
      <c r="B733" s="6"/>
      <c r="C733" s="12"/>
      <c r="D733" s="12"/>
      <c r="E733" s="12"/>
      <c r="F733" s="12"/>
      <c r="G733" s="12"/>
      <c r="H733" s="12"/>
      <c r="I733" s="12"/>
      <c r="J733" s="12"/>
      <c r="K733" s="13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05"/>
      <c r="X733" s="12"/>
      <c r="Y733" s="105"/>
    </row>
    <row r="734" spans="1:25" ht="13.5" customHeight="1" x14ac:dyDescent="0.2">
      <c r="A734" s="6"/>
      <c r="B734" s="6"/>
      <c r="C734" s="12"/>
      <c r="D734" s="12"/>
      <c r="E734" s="12"/>
      <c r="F734" s="12"/>
      <c r="G734" s="12"/>
      <c r="H734" s="12"/>
      <c r="I734" s="12"/>
      <c r="J734" s="12"/>
      <c r="K734" s="13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05"/>
      <c r="X734" s="12"/>
      <c r="Y734" s="105"/>
    </row>
    <row r="735" spans="1:25" ht="13.5" customHeight="1" x14ac:dyDescent="0.2">
      <c r="A735" s="6"/>
      <c r="B735" s="6"/>
      <c r="C735" s="12"/>
      <c r="D735" s="12"/>
      <c r="E735" s="12"/>
      <c r="F735" s="12"/>
      <c r="G735" s="12"/>
      <c r="H735" s="12"/>
      <c r="I735" s="12"/>
      <c r="J735" s="12"/>
      <c r="K735" s="13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05"/>
      <c r="X735" s="12"/>
      <c r="Y735" s="105"/>
    </row>
    <row r="736" spans="1:25" ht="13.5" customHeight="1" x14ac:dyDescent="0.2">
      <c r="A736" s="6"/>
      <c r="B736" s="6"/>
      <c r="C736" s="12"/>
      <c r="D736" s="12"/>
      <c r="E736" s="12"/>
      <c r="F736" s="12"/>
      <c r="G736" s="12"/>
      <c r="H736" s="12"/>
      <c r="I736" s="12"/>
      <c r="J736" s="12"/>
      <c r="K736" s="13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05"/>
      <c r="X736" s="12"/>
      <c r="Y736" s="105"/>
    </row>
    <row r="737" spans="1:25" ht="13.5" customHeight="1" x14ac:dyDescent="0.2">
      <c r="A737" s="6"/>
      <c r="B737" s="6"/>
      <c r="C737" s="12"/>
      <c r="D737" s="12"/>
      <c r="E737" s="12"/>
      <c r="F737" s="12"/>
      <c r="G737" s="12"/>
      <c r="H737" s="12"/>
      <c r="I737" s="12"/>
      <c r="J737" s="12"/>
      <c r="K737" s="13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05"/>
      <c r="X737" s="12"/>
      <c r="Y737" s="105"/>
    </row>
    <row r="738" spans="1:25" ht="13.5" customHeight="1" x14ac:dyDescent="0.2">
      <c r="A738" s="6"/>
      <c r="B738" s="6"/>
      <c r="C738" s="12"/>
      <c r="D738" s="12"/>
      <c r="E738" s="12"/>
      <c r="F738" s="12"/>
      <c r="G738" s="12"/>
      <c r="H738" s="12"/>
      <c r="I738" s="12"/>
      <c r="J738" s="12"/>
      <c r="K738" s="13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05"/>
      <c r="X738" s="12"/>
      <c r="Y738" s="105"/>
    </row>
    <row r="739" spans="1:25" ht="13.5" customHeight="1" x14ac:dyDescent="0.2">
      <c r="A739" s="6"/>
      <c r="B739" s="6"/>
      <c r="C739" s="12"/>
      <c r="D739" s="12"/>
      <c r="E739" s="12"/>
      <c r="F739" s="12"/>
      <c r="G739" s="12"/>
      <c r="H739" s="12"/>
      <c r="I739" s="12"/>
      <c r="J739" s="12"/>
      <c r="K739" s="13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05"/>
      <c r="X739" s="12"/>
      <c r="Y739" s="105"/>
    </row>
    <row r="740" spans="1:25" ht="13.5" customHeight="1" x14ac:dyDescent="0.2">
      <c r="A740" s="6"/>
      <c r="B740" s="6"/>
      <c r="C740" s="12"/>
      <c r="D740" s="12"/>
      <c r="E740" s="12"/>
      <c r="F740" s="12"/>
      <c r="G740" s="12"/>
      <c r="H740" s="12"/>
      <c r="I740" s="12"/>
      <c r="J740" s="12"/>
      <c r="K740" s="13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05"/>
      <c r="X740" s="12"/>
      <c r="Y740" s="105"/>
    </row>
    <row r="741" spans="1:25" ht="13.5" customHeight="1" x14ac:dyDescent="0.2">
      <c r="A741" s="6"/>
      <c r="B741" s="6"/>
      <c r="C741" s="12"/>
      <c r="D741" s="12"/>
      <c r="E741" s="12"/>
      <c r="F741" s="12"/>
      <c r="G741" s="12"/>
      <c r="H741" s="12"/>
      <c r="I741" s="12"/>
      <c r="J741" s="12"/>
      <c r="K741" s="13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05"/>
      <c r="X741" s="12"/>
      <c r="Y741" s="105"/>
    </row>
    <row r="742" spans="1:25" ht="13.5" customHeight="1" x14ac:dyDescent="0.2">
      <c r="A742" s="6"/>
      <c r="B742" s="6"/>
      <c r="C742" s="12"/>
      <c r="D742" s="12"/>
      <c r="E742" s="12"/>
      <c r="F742" s="12"/>
      <c r="G742" s="12"/>
      <c r="H742" s="12"/>
      <c r="I742" s="12"/>
      <c r="J742" s="12"/>
      <c r="K742" s="13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05"/>
      <c r="X742" s="12"/>
      <c r="Y742" s="105"/>
    </row>
    <row r="743" spans="1:25" ht="13.5" customHeight="1" x14ac:dyDescent="0.2">
      <c r="A743" s="6"/>
      <c r="B743" s="6"/>
      <c r="C743" s="12"/>
      <c r="D743" s="12"/>
      <c r="E743" s="12"/>
      <c r="F743" s="12"/>
      <c r="G743" s="12"/>
      <c r="H743" s="12"/>
      <c r="I743" s="12"/>
      <c r="J743" s="12"/>
      <c r="K743" s="13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05"/>
      <c r="X743" s="12"/>
      <c r="Y743" s="105"/>
    </row>
    <row r="744" spans="1:25" ht="13.5" customHeight="1" x14ac:dyDescent="0.2">
      <c r="A744" s="6"/>
      <c r="B744" s="6"/>
      <c r="C744" s="12"/>
      <c r="D744" s="12"/>
      <c r="E744" s="12"/>
      <c r="F744" s="12"/>
      <c r="G744" s="12"/>
      <c r="H744" s="12"/>
      <c r="I744" s="12"/>
      <c r="J744" s="12"/>
      <c r="K744" s="13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05"/>
      <c r="X744" s="12"/>
      <c r="Y744" s="105"/>
    </row>
    <row r="745" spans="1:25" ht="13.5" customHeight="1" x14ac:dyDescent="0.2">
      <c r="A745" s="6"/>
      <c r="B745" s="6"/>
      <c r="C745" s="12"/>
      <c r="D745" s="12"/>
      <c r="E745" s="12"/>
      <c r="F745" s="12"/>
      <c r="G745" s="12"/>
      <c r="H745" s="12"/>
      <c r="I745" s="12"/>
      <c r="J745" s="12"/>
      <c r="K745" s="13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05"/>
      <c r="X745" s="12"/>
      <c r="Y745" s="105"/>
    </row>
    <row r="746" spans="1:25" ht="13.5" customHeight="1" x14ac:dyDescent="0.2">
      <c r="A746" s="6"/>
      <c r="B746" s="6"/>
      <c r="C746" s="12"/>
      <c r="D746" s="12"/>
      <c r="E746" s="12"/>
      <c r="F746" s="12"/>
      <c r="G746" s="12"/>
      <c r="H746" s="12"/>
      <c r="I746" s="12"/>
      <c r="J746" s="12"/>
      <c r="K746" s="13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05"/>
      <c r="X746" s="12"/>
      <c r="Y746" s="105"/>
    </row>
    <row r="747" spans="1:25" ht="13.5" customHeight="1" x14ac:dyDescent="0.2">
      <c r="A747" s="6"/>
      <c r="B747" s="6"/>
      <c r="C747" s="12"/>
      <c r="D747" s="12"/>
      <c r="E747" s="12"/>
      <c r="F747" s="12"/>
      <c r="G747" s="12"/>
      <c r="H747" s="12"/>
      <c r="I747" s="12"/>
      <c r="J747" s="12"/>
      <c r="K747" s="13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05"/>
      <c r="X747" s="12"/>
      <c r="Y747" s="105"/>
    </row>
    <row r="748" spans="1:25" ht="13.5" customHeight="1" x14ac:dyDescent="0.2">
      <c r="A748" s="6"/>
      <c r="B748" s="6"/>
      <c r="C748" s="12"/>
      <c r="D748" s="12"/>
      <c r="E748" s="12"/>
      <c r="F748" s="12"/>
      <c r="G748" s="12"/>
      <c r="H748" s="12"/>
      <c r="I748" s="12"/>
      <c r="J748" s="12"/>
      <c r="K748" s="13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05"/>
      <c r="X748" s="12"/>
      <c r="Y748" s="105"/>
    </row>
    <row r="749" spans="1:25" ht="13.5" customHeight="1" x14ac:dyDescent="0.2">
      <c r="A749" s="6"/>
      <c r="B749" s="6"/>
      <c r="C749" s="12"/>
      <c r="D749" s="12"/>
      <c r="E749" s="12"/>
      <c r="F749" s="12"/>
      <c r="G749" s="12"/>
      <c r="H749" s="12"/>
      <c r="I749" s="12"/>
      <c r="J749" s="12"/>
      <c r="K749" s="13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05"/>
      <c r="X749" s="12"/>
      <c r="Y749" s="105"/>
    </row>
    <row r="750" spans="1:25" ht="13.5" customHeight="1" x14ac:dyDescent="0.2">
      <c r="A750" s="6"/>
      <c r="B750" s="6"/>
      <c r="C750" s="12"/>
      <c r="D750" s="12"/>
      <c r="E750" s="12"/>
      <c r="F750" s="12"/>
      <c r="G750" s="12"/>
      <c r="H750" s="12"/>
      <c r="I750" s="12"/>
      <c r="J750" s="12"/>
      <c r="K750" s="13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05"/>
      <c r="X750" s="12"/>
      <c r="Y750" s="105"/>
    </row>
    <row r="751" spans="1:25" ht="13.5" customHeight="1" x14ac:dyDescent="0.2">
      <c r="A751" s="6"/>
      <c r="B751" s="6"/>
      <c r="C751" s="12"/>
      <c r="D751" s="12"/>
      <c r="E751" s="12"/>
      <c r="F751" s="12"/>
      <c r="G751" s="12"/>
      <c r="H751" s="12"/>
      <c r="I751" s="12"/>
      <c r="J751" s="12"/>
      <c r="K751" s="13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05"/>
      <c r="X751" s="12"/>
      <c r="Y751" s="105"/>
    </row>
    <row r="752" spans="1:25" ht="13.5" customHeight="1" x14ac:dyDescent="0.2">
      <c r="A752" s="6"/>
      <c r="B752" s="6"/>
      <c r="C752" s="12"/>
      <c r="D752" s="12"/>
      <c r="E752" s="12"/>
      <c r="F752" s="12"/>
      <c r="G752" s="12"/>
      <c r="H752" s="12"/>
      <c r="I752" s="12"/>
      <c r="J752" s="12"/>
      <c r="K752" s="13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05"/>
      <c r="X752" s="12"/>
      <c r="Y752" s="105"/>
    </row>
    <row r="753" spans="1:25" ht="13.5" customHeight="1" x14ac:dyDescent="0.2">
      <c r="A753" s="6"/>
      <c r="B753" s="6"/>
      <c r="C753" s="12"/>
      <c r="D753" s="12"/>
      <c r="E753" s="12"/>
      <c r="F753" s="12"/>
      <c r="G753" s="12"/>
      <c r="H753" s="12"/>
      <c r="I753" s="12"/>
      <c r="J753" s="12"/>
      <c r="K753" s="13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05"/>
      <c r="X753" s="12"/>
      <c r="Y753" s="105"/>
    </row>
    <row r="754" spans="1:25" ht="13.5" customHeight="1" x14ac:dyDescent="0.2">
      <c r="A754" s="6"/>
      <c r="B754" s="6"/>
      <c r="C754" s="12"/>
      <c r="D754" s="12"/>
      <c r="E754" s="12"/>
      <c r="F754" s="12"/>
      <c r="G754" s="12"/>
      <c r="H754" s="12"/>
      <c r="I754" s="12"/>
      <c r="J754" s="12"/>
      <c r="K754" s="13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05"/>
      <c r="X754" s="12"/>
      <c r="Y754" s="105"/>
    </row>
    <row r="755" spans="1:25" ht="13.5" customHeight="1" x14ac:dyDescent="0.2">
      <c r="A755" s="6"/>
      <c r="B755" s="6"/>
      <c r="C755" s="12"/>
      <c r="D755" s="12"/>
      <c r="E755" s="12"/>
      <c r="F755" s="12"/>
      <c r="G755" s="12"/>
      <c r="H755" s="12"/>
      <c r="I755" s="12"/>
      <c r="J755" s="12"/>
      <c r="K755" s="13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05"/>
      <c r="X755" s="12"/>
      <c r="Y755" s="105"/>
    </row>
    <row r="756" spans="1:25" ht="13.5" customHeight="1" x14ac:dyDescent="0.2">
      <c r="A756" s="6"/>
      <c r="B756" s="6"/>
      <c r="C756" s="12"/>
      <c r="D756" s="12"/>
      <c r="E756" s="12"/>
      <c r="F756" s="12"/>
      <c r="G756" s="12"/>
      <c r="H756" s="12"/>
      <c r="I756" s="12"/>
      <c r="J756" s="12"/>
      <c r="K756" s="13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05"/>
      <c r="X756" s="12"/>
      <c r="Y756" s="105"/>
    </row>
    <row r="757" spans="1:25" ht="13.5" customHeight="1" x14ac:dyDescent="0.2">
      <c r="A757" s="6"/>
      <c r="B757" s="6"/>
      <c r="C757" s="12"/>
      <c r="D757" s="12"/>
      <c r="E757" s="12"/>
      <c r="F757" s="12"/>
      <c r="G757" s="12"/>
      <c r="H757" s="12"/>
      <c r="I757" s="12"/>
      <c r="J757" s="12"/>
      <c r="K757" s="13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05"/>
      <c r="X757" s="12"/>
      <c r="Y757" s="105"/>
    </row>
    <row r="758" spans="1:25" ht="13.5" customHeight="1" x14ac:dyDescent="0.2">
      <c r="A758" s="6"/>
      <c r="B758" s="6"/>
      <c r="C758" s="12"/>
      <c r="D758" s="12"/>
      <c r="E758" s="12"/>
      <c r="F758" s="12"/>
      <c r="G758" s="12"/>
      <c r="H758" s="12"/>
      <c r="I758" s="12"/>
      <c r="J758" s="12"/>
      <c r="K758" s="13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05"/>
      <c r="X758" s="12"/>
      <c r="Y758" s="105"/>
    </row>
    <row r="759" spans="1:25" ht="13.5" customHeight="1" x14ac:dyDescent="0.2">
      <c r="A759" s="6"/>
      <c r="B759" s="6"/>
      <c r="C759" s="12"/>
      <c r="D759" s="12"/>
      <c r="E759" s="12"/>
      <c r="F759" s="12"/>
      <c r="G759" s="12"/>
      <c r="H759" s="12"/>
      <c r="I759" s="12"/>
      <c r="J759" s="12"/>
      <c r="K759" s="13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05"/>
      <c r="X759" s="12"/>
      <c r="Y759" s="105"/>
    </row>
    <row r="760" spans="1:25" ht="13.5" customHeight="1" x14ac:dyDescent="0.2">
      <c r="A760" s="6"/>
      <c r="B760" s="6"/>
      <c r="C760" s="12"/>
      <c r="D760" s="12"/>
      <c r="E760" s="12"/>
      <c r="F760" s="12"/>
      <c r="G760" s="12"/>
      <c r="H760" s="12"/>
      <c r="I760" s="12"/>
      <c r="J760" s="12"/>
      <c r="K760" s="13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05"/>
      <c r="X760" s="12"/>
      <c r="Y760" s="105"/>
    </row>
    <row r="761" spans="1:25" ht="13.5" customHeight="1" x14ac:dyDescent="0.2">
      <c r="A761" s="6"/>
      <c r="B761" s="6"/>
      <c r="C761" s="12"/>
      <c r="D761" s="12"/>
      <c r="E761" s="12"/>
      <c r="F761" s="12"/>
      <c r="G761" s="12"/>
      <c r="H761" s="12"/>
      <c r="I761" s="12"/>
      <c r="J761" s="12"/>
      <c r="K761" s="13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05"/>
      <c r="X761" s="12"/>
      <c r="Y761" s="105"/>
    </row>
    <row r="762" spans="1:25" ht="13.5" customHeight="1" x14ac:dyDescent="0.2">
      <c r="A762" s="6"/>
      <c r="B762" s="6"/>
      <c r="C762" s="12"/>
      <c r="D762" s="12"/>
      <c r="E762" s="12"/>
      <c r="F762" s="12"/>
      <c r="G762" s="12"/>
      <c r="H762" s="12"/>
      <c r="I762" s="12"/>
      <c r="J762" s="12"/>
      <c r="K762" s="13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05"/>
      <c r="X762" s="12"/>
      <c r="Y762" s="105"/>
    </row>
    <row r="763" spans="1:25" ht="13.5" customHeight="1" x14ac:dyDescent="0.2">
      <c r="A763" s="6"/>
      <c r="B763" s="6"/>
      <c r="C763" s="12"/>
      <c r="D763" s="12"/>
      <c r="E763" s="12"/>
      <c r="F763" s="12"/>
      <c r="G763" s="12"/>
      <c r="H763" s="12"/>
      <c r="I763" s="12"/>
      <c r="J763" s="12"/>
      <c r="K763" s="13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05"/>
      <c r="X763" s="12"/>
      <c r="Y763" s="105"/>
    </row>
    <row r="764" spans="1:25" ht="13.5" customHeight="1" x14ac:dyDescent="0.2">
      <c r="A764" s="6"/>
      <c r="B764" s="6"/>
      <c r="C764" s="12"/>
      <c r="D764" s="12"/>
      <c r="E764" s="12"/>
      <c r="F764" s="12"/>
      <c r="G764" s="12"/>
      <c r="H764" s="12"/>
      <c r="I764" s="12"/>
      <c r="J764" s="12"/>
      <c r="K764" s="13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05"/>
      <c r="X764" s="12"/>
      <c r="Y764" s="105"/>
    </row>
    <row r="765" spans="1:25" ht="13.5" customHeight="1" x14ac:dyDescent="0.2">
      <c r="A765" s="6"/>
      <c r="B765" s="6"/>
      <c r="C765" s="12"/>
      <c r="D765" s="12"/>
      <c r="E765" s="12"/>
      <c r="F765" s="12"/>
      <c r="G765" s="12"/>
      <c r="H765" s="12"/>
      <c r="I765" s="12"/>
      <c r="J765" s="12"/>
      <c r="K765" s="13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05"/>
      <c r="X765" s="12"/>
      <c r="Y765" s="105"/>
    </row>
    <row r="766" spans="1:25" ht="13.5" customHeight="1" x14ac:dyDescent="0.2">
      <c r="A766" s="6"/>
      <c r="B766" s="6"/>
      <c r="C766" s="12"/>
      <c r="D766" s="12"/>
      <c r="E766" s="12"/>
      <c r="F766" s="12"/>
      <c r="G766" s="12"/>
      <c r="H766" s="12"/>
      <c r="I766" s="12"/>
      <c r="J766" s="12"/>
      <c r="K766" s="13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05"/>
      <c r="X766" s="12"/>
      <c r="Y766" s="105"/>
    </row>
    <row r="767" spans="1:25" ht="13.5" customHeight="1" x14ac:dyDescent="0.2">
      <c r="A767" s="6"/>
      <c r="B767" s="6"/>
      <c r="C767" s="12"/>
      <c r="D767" s="12"/>
      <c r="E767" s="12"/>
      <c r="F767" s="12"/>
      <c r="G767" s="12"/>
      <c r="H767" s="12"/>
      <c r="I767" s="12"/>
      <c r="J767" s="12"/>
      <c r="K767" s="13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05"/>
      <c r="X767" s="12"/>
      <c r="Y767" s="105"/>
    </row>
    <row r="768" spans="1:25" ht="13.5" customHeight="1" x14ac:dyDescent="0.2">
      <c r="A768" s="6"/>
      <c r="B768" s="6"/>
      <c r="C768" s="12"/>
      <c r="D768" s="12"/>
      <c r="E768" s="12"/>
      <c r="F768" s="12"/>
      <c r="G768" s="12"/>
      <c r="H768" s="12"/>
      <c r="I768" s="12"/>
      <c r="J768" s="12"/>
      <c r="K768" s="13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05"/>
      <c r="X768" s="12"/>
      <c r="Y768" s="105"/>
    </row>
    <row r="769" spans="1:25" ht="13.5" customHeight="1" x14ac:dyDescent="0.2">
      <c r="A769" s="6"/>
      <c r="B769" s="6"/>
      <c r="C769" s="12"/>
      <c r="D769" s="12"/>
      <c r="E769" s="12"/>
      <c r="F769" s="12"/>
      <c r="G769" s="12"/>
      <c r="H769" s="12"/>
      <c r="I769" s="12"/>
      <c r="J769" s="12"/>
      <c r="K769" s="13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05"/>
      <c r="X769" s="12"/>
      <c r="Y769" s="105"/>
    </row>
    <row r="770" spans="1:25" ht="13.5" customHeight="1" x14ac:dyDescent="0.2">
      <c r="A770" s="6"/>
      <c r="B770" s="6"/>
      <c r="C770" s="12"/>
      <c r="D770" s="12"/>
      <c r="E770" s="12"/>
      <c r="F770" s="12"/>
      <c r="G770" s="12"/>
      <c r="H770" s="12"/>
      <c r="I770" s="12"/>
      <c r="J770" s="12"/>
      <c r="K770" s="13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05"/>
      <c r="X770" s="12"/>
      <c r="Y770" s="105"/>
    </row>
    <row r="771" spans="1:25" ht="13.5" customHeight="1" x14ac:dyDescent="0.2">
      <c r="A771" s="6"/>
      <c r="B771" s="6"/>
      <c r="C771" s="12"/>
      <c r="D771" s="12"/>
      <c r="E771" s="12"/>
      <c r="F771" s="12"/>
      <c r="G771" s="12"/>
      <c r="H771" s="12"/>
      <c r="I771" s="12"/>
      <c r="J771" s="12"/>
      <c r="K771" s="13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05"/>
      <c r="X771" s="12"/>
      <c r="Y771" s="105"/>
    </row>
    <row r="772" spans="1:25" ht="13.5" customHeight="1" x14ac:dyDescent="0.2">
      <c r="A772" s="6"/>
      <c r="B772" s="6"/>
      <c r="C772" s="12"/>
      <c r="D772" s="12"/>
      <c r="E772" s="12"/>
      <c r="F772" s="12"/>
      <c r="G772" s="12"/>
      <c r="H772" s="12"/>
      <c r="I772" s="12"/>
      <c r="J772" s="12"/>
      <c r="K772" s="13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05"/>
      <c r="X772" s="12"/>
      <c r="Y772" s="105"/>
    </row>
    <row r="773" spans="1:25" ht="13.5" customHeight="1" x14ac:dyDescent="0.2">
      <c r="A773" s="6"/>
      <c r="B773" s="6"/>
      <c r="C773" s="12"/>
      <c r="D773" s="12"/>
      <c r="E773" s="12"/>
      <c r="F773" s="12"/>
      <c r="G773" s="12"/>
      <c r="H773" s="12"/>
      <c r="I773" s="12"/>
      <c r="J773" s="12"/>
      <c r="K773" s="13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05"/>
      <c r="X773" s="12"/>
      <c r="Y773" s="105"/>
    </row>
    <row r="774" spans="1:25" ht="13.5" customHeight="1" x14ac:dyDescent="0.2">
      <c r="A774" s="6"/>
      <c r="B774" s="6"/>
      <c r="C774" s="12"/>
      <c r="D774" s="12"/>
      <c r="E774" s="12"/>
      <c r="F774" s="12"/>
      <c r="G774" s="12"/>
      <c r="H774" s="12"/>
      <c r="I774" s="12"/>
      <c r="J774" s="12"/>
      <c r="K774" s="13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05"/>
      <c r="X774" s="12"/>
      <c r="Y774" s="105"/>
    </row>
    <row r="775" spans="1:25" ht="13.5" customHeight="1" x14ac:dyDescent="0.2">
      <c r="A775" s="6"/>
      <c r="B775" s="6"/>
      <c r="C775" s="12"/>
      <c r="D775" s="12"/>
      <c r="E775" s="12"/>
      <c r="F775" s="12"/>
      <c r="G775" s="12"/>
      <c r="H775" s="12"/>
      <c r="I775" s="12"/>
      <c r="J775" s="12"/>
      <c r="K775" s="13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05"/>
      <c r="X775" s="12"/>
      <c r="Y775" s="105"/>
    </row>
    <row r="776" spans="1:25" ht="13.5" customHeight="1" x14ac:dyDescent="0.2">
      <c r="A776" s="6"/>
      <c r="B776" s="6"/>
      <c r="C776" s="12"/>
      <c r="D776" s="12"/>
      <c r="E776" s="12"/>
      <c r="F776" s="12"/>
      <c r="G776" s="12"/>
      <c r="H776" s="12"/>
      <c r="I776" s="12"/>
      <c r="J776" s="12"/>
      <c r="K776" s="13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05"/>
      <c r="X776" s="12"/>
      <c r="Y776" s="105"/>
    </row>
    <row r="777" spans="1:25" ht="13.5" customHeight="1" x14ac:dyDescent="0.2">
      <c r="A777" s="6"/>
      <c r="B777" s="6"/>
      <c r="C777" s="12"/>
      <c r="D777" s="12"/>
      <c r="E777" s="12"/>
      <c r="F777" s="12"/>
      <c r="G777" s="12"/>
      <c r="H777" s="12"/>
      <c r="I777" s="12"/>
      <c r="J777" s="12"/>
      <c r="K777" s="13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05"/>
      <c r="X777" s="12"/>
      <c r="Y777" s="105"/>
    </row>
    <row r="778" spans="1:25" ht="13.5" customHeight="1" x14ac:dyDescent="0.2">
      <c r="A778" s="6"/>
      <c r="B778" s="6"/>
      <c r="C778" s="12"/>
      <c r="D778" s="12"/>
      <c r="E778" s="12"/>
      <c r="F778" s="12"/>
      <c r="G778" s="12"/>
      <c r="H778" s="12"/>
      <c r="I778" s="12"/>
      <c r="J778" s="12"/>
      <c r="K778" s="13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05"/>
      <c r="X778" s="12"/>
      <c r="Y778" s="105"/>
    </row>
    <row r="779" spans="1:25" ht="13.5" customHeight="1" x14ac:dyDescent="0.2">
      <c r="A779" s="6"/>
      <c r="B779" s="6"/>
      <c r="C779" s="12"/>
      <c r="D779" s="12"/>
      <c r="E779" s="12"/>
      <c r="F779" s="12"/>
      <c r="G779" s="12"/>
      <c r="H779" s="12"/>
      <c r="I779" s="12"/>
      <c r="J779" s="12"/>
      <c r="K779" s="13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05"/>
      <c r="X779" s="12"/>
      <c r="Y779" s="105"/>
    </row>
    <row r="780" spans="1:25" ht="13.5" customHeight="1" x14ac:dyDescent="0.2">
      <c r="A780" s="6"/>
      <c r="B780" s="6"/>
      <c r="C780" s="12"/>
      <c r="D780" s="12"/>
      <c r="E780" s="12"/>
      <c r="F780" s="12"/>
      <c r="G780" s="12"/>
      <c r="H780" s="12"/>
      <c r="I780" s="12"/>
      <c r="J780" s="12"/>
      <c r="K780" s="13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05"/>
      <c r="X780" s="12"/>
      <c r="Y780" s="105"/>
    </row>
    <row r="781" spans="1:25" ht="13.5" customHeight="1" x14ac:dyDescent="0.2">
      <c r="A781" s="6"/>
      <c r="B781" s="6"/>
      <c r="C781" s="12"/>
      <c r="D781" s="12"/>
      <c r="E781" s="12"/>
      <c r="F781" s="12"/>
      <c r="G781" s="12"/>
      <c r="H781" s="12"/>
      <c r="I781" s="12"/>
      <c r="J781" s="12"/>
      <c r="K781" s="13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05"/>
      <c r="X781" s="12"/>
      <c r="Y781" s="105"/>
    </row>
    <row r="782" spans="1:25" ht="13.5" customHeight="1" x14ac:dyDescent="0.2">
      <c r="A782" s="6"/>
      <c r="B782" s="6"/>
      <c r="C782" s="12"/>
      <c r="D782" s="12"/>
      <c r="E782" s="12"/>
      <c r="F782" s="12"/>
      <c r="G782" s="12"/>
      <c r="H782" s="12"/>
      <c r="I782" s="12"/>
      <c r="J782" s="12"/>
      <c r="K782" s="13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05"/>
      <c r="X782" s="12"/>
      <c r="Y782" s="105"/>
    </row>
    <row r="783" spans="1:25" ht="13.5" customHeight="1" x14ac:dyDescent="0.2">
      <c r="A783" s="6"/>
      <c r="B783" s="6"/>
      <c r="C783" s="12"/>
      <c r="D783" s="12"/>
      <c r="E783" s="12"/>
      <c r="F783" s="12"/>
      <c r="G783" s="12"/>
      <c r="H783" s="12"/>
      <c r="I783" s="12"/>
      <c r="J783" s="12"/>
      <c r="K783" s="13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05"/>
      <c r="X783" s="12"/>
      <c r="Y783" s="105"/>
    </row>
    <row r="784" spans="1:25" ht="13.5" customHeight="1" x14ac:dyDescent="0.2">
      <c r="A784" s="6"/>
      <c r="B784" s="6"/>
      <c r="C784" s="12"/>
      <c r="D784" s="12"/>
      <c r="E784" s="12"/>
      <c r="F784" s="12"/>
      <c r="G784" s="12"/>
      <c r="H784" s="12"/>
      <c r="I784" s="12"/>
      <c r="J784" s="12"/>
      <c r="K784" s="13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05"/>
      <c r="X784" s="12"/>
      <c r="Y784" s="105"/>
    </row>
    <row r="785" spans="1:25" ht="13.5" customHeight="1" x14ac:dyDescent="0.2">
      <c r="A785" s="6"/>
      <c r="B785" s="6"/>
      <c r="C785" s="12"/>
      <c r="D785" s="12"/>
      <c r="E785" s="12"/>
      <c r="F785" s="12"/>
      <c r="G785" s="12"/>
      <c r="H785" s="12"/>
      <c r="I785" s="12"/>
      <c r="J785" s="12"/>
      <c r="K785" s="13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05"/>
      <c r="X785" s="12"/>
      <c r="Y785" s="105"/>
    </row>
    <row r="786" spans="1:25" ht="13.5" customHeight="1" x14ac:dyDescent="0.2">
      <c r="A786" s="6"/>
      <c r="B786" s="6"/>
      <c r="C786" s="12"/>
      <c r="D786" s="12"/>
      <c r="E786" s="12"/>
      <c r="F786" s="12"/>
      <c r="G786" s="12"/>
      <c r="H786" s="12"/>
      <c r="I786" s="12"/>
      <c r="J786" s="12"/>
      <c r="K786" s="13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05"/>
      <c r="X786" s="12"/>
      <c r="Y786" s="105"/>
    </row>
    <row r="787" spans="1:25" ht="13.5" customHeight="1" x14ac:dyDescent="0.2">
      <c r="A787" s="6"/>
      <c r="B787" s="6"/>
      <c r="C787" s="12"/>
      <c r="D787" s="12"/>
      <c r="E787" s="12"/>
      <c r="F787" s="12"/>
      <c r="G787" s="12"/>
      <c r="H787" s="12"/>
      <c r="I787" s="12"/>
      <c r="J787" s="12"/>
      <c r="K787" s="13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05"/>
      <c r="X787" s="12"/>
      <c r="Y787" s="105"/>
    </row>
    <row r="788" spans="1:25" ht="13.5" customHeight="1" x14ac:dyDescent="0.2">
      <c r="A788" s="6"/>
      <c r="B788" s="6"/>
      <c r="C788" s="12"/>
      <c r="D788" s="12"/>
      <c r="E788" s="12"/>
      <c r="F788" s="12"/>
      <c r="G788" s="12"/>
      <c r="H788" s="12"/>
      <c r="I788" s="12"/>
      <c r="J788" s="12"/>
      <c r="K788" s="13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05"/>
      <c r="X788" s="12"/>
      <c r="Y788" s="105"/>
    </row>
    <row r="789" spans="1:25" ht="13.5" customHeight="1" x14ac:dyDescent="0.2">
      <c r="A789" s="6"/>
      <c r="B789" s="6"/>
      <c r="C789" s="12"/>
      <c r="D789" s="12"/>
      <c r="E789" s="12"/>
      <c r="F789" s="12"/>
      <c r="G789" s="12"/>
      <c r="H789" s="12"/>
      <c r="I789" s="12"/>
      <c r="J789" s="12"/>
      <c r="K789" s="13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05"/>
      <c r="X789" s="12"/>
      <c r="Y789" s="105"/>
    </row>
    <row r="790" spans="1:25" ht="13.5" customHeight="1" x14ac:dyDescent="0.2">
      <c r="A790" s="6"/>
      <c r="B790" s="6"/>
      <c r="C790" s="12"/>
      <c r="D790" s="12"/>
      <c r="E790" s="12"/>
      <c r="F790" s="12"/>
      <c r="G790" s="12"/>
      <c r="H790" s="12"/>
      <c r="I790" s="12"/>
      <c r="J790" s="12"/>
      <c r="K790" s="13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05"/>
      <c r="X790" s="12"/>
      <c r="Y790" s="105"/>
    </row>
    <row r="791" spans="1:25" ht="13.5" customHeight="1" x14ac:dyDescent="0.2">
      <c r="A791" s="6"/>
      <c r="B791" s="6"/>
      <c r="C791" s="12"/>
      <c r="D791" s="12"/>
      <c r="E791" s="12"/>
      <c r="F791" s="12"/>
      <c r="G791" s="12"/>
      <c r="H791" s="12"/>
      <c r="I791" s="12"/>
      <c r="J791" s="12"/>
      <c r="K791" s="13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05"/>
      <c r="X791" s="12"/>
      <c r="Y791" s="105"/>
    </row>
    <row r="792" spans="1:25" ht="13.5" customHeight="1" x14ac:dyDescent="0.2">
      <c r="A792" s="6"/>
      <c r="B792" s="6"/>
      <c r="C792" s="12"/>
      <c r="D792" s="12"/>
      <c r="E792" s="12"/>
      <c r="F792" s="12"/>
      <c r="G792" s="12"/>
      <c r="H792" s="12"/>
      <c r="I792" s="12"/>
      <c r="J792" s="12"/>
      <c r="K792" s="13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05"/>
      <c r="X792" s="12"/>
      <c r="Y792" s="105"/>
    </row>
    <row r="793" spans="1:25" ht="13.5" customHeight="1" x14ac:dyDescent="0.2">
      <c r="A793" s="6"/>
      <c r="B793" s="6"/>
      <c r="C793" s="12"/>
      <c r="D793" s="12"/>
      <c r="E793" s="12"/>
      <c r="F793" s="12"/>
      <c r="G793" s="12"/>
      <c r="H793" s="12"/>
      <c r="I793" s="12"/>
      <c r="J793" s="12"/>
      <c r="K793" s="13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05"/>
      <c r="X793" s="12"/>
      <c r="Y793" s="105"/>
    </row>
    <row r="794" spans="1:25" ht="13.5" customHeight="1" x14ac:dyDescent="0.2">
      <c r="A794" s="6"/>
      <c r="B794" s="6"/>
      <c r="C794" s="12"/>
      <c r="D794" s="12"/>
      <c r="E794" s="12"/>
      <c r="F794" s="12"/>
      <c r="G794" s="12"/>
      <c r="H794" s="12"/>
      <c r="I794" s="12"/>
      <c r="J794" s="12"/>
      <c r="K794" s="13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05"/>
      <c r="X794" s="12"/>
      <c r="Y794" s="105"/>
    </row>
    <row r="795" spans="1:25" ht="13.5" customHeight="1" x14ac:dyDescent="0.2">
      <c r="A795" s="6"/>
      <c r="B795" s="6"/>
      <c r="C795" s="12"/>
      <c r="D795" s="12"/>
      <c r="E795" s="12"/>
      <c r="F795" s="12"/>
      <c r="G795" s="12"/>
      <c r="H795" s="12"/>
      <c r="I795" s="12"/>
      <c r="J795" s="12"/>
      <c r="K795" s="13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05"/>
      <c r="X795" s="12"/>
      <c r="Y795" s="105"/>
    </row>
    <row r="796" spans="1:25" ht="13.5" customHeight="1" x14ac:dyDescent="0.2">
      <c r="A796" s="6"/>
      <c r="B796" s="6"/>
      <c r="C796" s="12"/>
      <c r="D796" s="12"/>
      <c r="E796" s="12"/>
      <c r="F796" s="12"/>
      <c r="G796" s="12"/>
      <c r="H796" s="12"/>
      <c r="I796" s="12"/>
      <c r="J796" s="12"/>
      <c r="K796" s="13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05"/>
      <c r="X796" s="12"/>
      <c r="Y796" s="105"/>
    </row>
    <row r="797" spans="1:25" ht="13.5" customHeight="1" x14ac:dyDescent="0.2">
      <c r="A797" s="6"/>
      <c r="B797" s="6"/>
      <c r="C797" s="12"/>
      <c r="D797" s="12"/>
      <c r="E797" s="12"/>
      <c r="F797" s="12"/>
      <c r="G797" s="12"/>
      <c r="H797" s="12"/>
      <c r="I797" s="12"/>
      <c r="J797" s="12"/>
      <c r="K797" s="13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05"/>
      <c r="X797" s="12"/>
      <c r="Y797" s="105"/>
    </row>
    <row r="798" spans="1:25" ht="13.5" customHeight="1" x14ac:dyDescent="0.2">
      <c r="A798" s="6"/>
      <c r="B798" s="6"/>
      <c r="C798" s="12"/>
      <c r="D798" s="12"/>
      <c r="E798" s="12"/>
      <c r="F798" s="12"/>
      <c r="G798" s="12"/>
      <c r="H798" s="12"/>
      <c r="I798" s="12"/>
      <c r="J798" s="12"/>
      <c r="K798" s="13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05"/>
      <c r="X798" s="12"/>
      <c r="Y798" s="105"/>
    </row>
    <row r="799" spans="1:25" ht="13.5" customHeight="1" x14ac:dyDescent="0.2">
      <c r="A799" s="6"/>
      <c r="B799" s="6"/>
      <c r="C799" s="12"/>
      <c r="D799" s="12"/>
      <c r="E799" s="12"/>
      <c r="F799" s="12"/>
      <c r="G799" s="12"/>
      <c r="H799" s="12"/>
      <c r="I799" s="12"/>
      <c r="J799" s="12"/>
      <c r="K799" s="13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05"/>
      <c r="X799" s="12"/>
      <c r="Y799" s="105"/>
    </row>
    <row r="800" spans="1:25" ht="13.5" customHeight="1" x14ac:dyDescent="0.2">
      <c r="A800" s="6"/>
      <c r="B800" s="6"/>
      <c r="C800" s="12"/>
      <c r="D800" s="12"/>
      <c r="E800" s="12"/>
      <c r="F800" s="12"/>
      <c r="G800" s="12"/>
      <c r="H800" s="12"/>
      <c r="I800" s="12"/>
      <c r="J800" s="12"/>
      <c r="K800" s="13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05"/>
      <c r="X800" s="12"/>
      <c r="Y800" s="105"/>
    </row>
    <row r="801" spans="1:25" ht="13.5" customHeight="1" x14ac:dyDescent="0.2">
      <c r="A801" s="6"/>
      <c r="B801" s="6"/>
      <c r="C801" s="12"/>
      <c r="D801" s="12"/>
      <c r="E801" s="12"/>
      <c r="F801" s="12"/>
      <c r="G801" s="12"/>
      <c r="H801" s="12"/>
      <c r="I801" s="12"/>
      <c r="J801" s="12"/>
      <c r="K801" s="13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05"/>
      <c r="X801" s="12"/>
      <c r="Y801" s="105"/>
    </row>
    <row r="802" spans="1:25" ht="13.5" customHeight="1" x14ac:dyDescent="0.2">
      <c r="A802" s="6"/>
      <c r="B802" s="6"/>
      <c r="C802" s="12"/>
      <c r="D802" s="12"/>
      <c r="E802" s="12"/>
      <c r="F802" s="12"/>
      <c r="G802" s="12"/>
      <c r="H802" s="12"/>
      <c r="I802" s="12"/>
      <c r="J802" s="12"/>
      <c r="K802" s="13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05"/>
      <c r="X802" s="12"/>
      <c r="Y802" s="105"/>
    </row>
    <row r="803" spans="1:25" ht="13.5" customHeight="1" x14ac:dyDescent="0.2">
      <c r="A803" s="6"/>
      <c r="B803" s="6"/>
      <c r="C803" s="12"/>
      <c r="D803" s="12"/>
      <c r="E803" s="12"/>
      <c r="F803" s="12"/>
      <c r="G803" s="12"/>
      <c r="H803" s="12"/>
      <c r="I803" s="12"/>
      <c r="J803" s="12"/>
      <c r="K803" s="13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05"/>
      <c r="X803" s="12"/>
      <c r="Y803" s="105"/>
    </row>
    <row r="804" spans="1:25" ht="13.5" customHeight="1" x14ac:dyDescent="0.2">
      <c r="A804" s="6"/>
      <c r="B804" s="6"/>
      <c r="C804" s="12"/>
      <c r="D804" s="12"/>
      <c r="E804" s="12"/>
      <c r="F804" s="12"/>
      <c r="G804" s="12"/>
      <c r="H804" s="12"/>
      <c r="I804" s="12"/>
      <c r="J804" s="12"/>
      <c r="K804" s="13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05"/>
      <c r="X804" s="12"/>
      <c r="Y804" s="105"/>
    </row>
    <row r="805" spans="1:25" ht="13.5" customHeight="1" x14ac:dyDescent="0.2">
      <c r="A805" s="6"/>
      <c r="B805" s="6"/>
      <c r="C805" s="12"/>
      <c r="D805" s="12"/>
      <c r="E805" s="12"/>
      <c r="F805" s="12"/>
      <c r="G805" s="12"/>
      <c r="H805" s="12"/>
      <c r="I805" s="12"/>
      <c r="J805" s="12"/>
      <c r="K805" s="13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05"/>
      <c r="X805" s="12"/>
      <c r="Y805" s="105"/>
    </row>
    <row r="806" spans="1:25" ht="13.5" customHeight="1" x14ac:dyDescent="0.2">
      <c r="A806" s="6"/>
      <c r="B806" s="6"/>
      <c r="C806" s="12"/>
      <c r="D806" s="12"/>
      <c r="E806" s="12"/>
      <c r="F806" s="12"/>
      <c r="G806" s="12"/>
      <c r="H806" s="12"/>
      <c r="I806" s="12"/>
      <c r="J806" s="12"/>
      <c r="K806" s="13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05"/>
      <c r="X806" s="12"/>
      <c r="Y806" s="105"/>
    </row>
    <row r="807" spans="1:25" ht="13.5" customHeight="1" x14ac:dyDescent="0.2">
      <c r="A807" s="6"/>
      <c r="B807" s="6"/>
      <c r="C807" s="12"/>
      <c r="D807" s="12"/>
      <c r="E807" s="12"/>
      <c r="F807" s="12"/>
      <c r="G807" s="12"/>
      <c r="H807" s="12"/>
      <c r="I807" s="12"/>
      <c r="J807" s="12"/>
      <c r="K807" s="13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05"/>
      <c r="X807" s="12"/>
      <c r="Y807" s="105"/>
    </row>
    <row r="808" spans="1:25" ht="13.5" customHeight="1" x14ac:dyDescent="0.2">
      <c r="A808" s="6"/>
      <c r="B808" s="6"/>
      <c r="C808" s="12"/>
      <c r="D808" s="12"/>
      <c r="E808" s="12"/>
      <c r="F808" s="12"/>
      <c r="G808" s="12"/>
      <c r="H808" s="12"/>
      <c r="I808" s="12"/>
      <c r="J808" s="12"/>
      <c r="K808" s="13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05"/>
      <c r="X808" s="12"/>
      <c r="Y808" s="105"/>
    </row>
    <row r="809" spans="1:25" ht="13.5" customHeight="1" x14ac:dyDescent="0.2">
      <c r="A809" s="6"/>
      <c r="B809" s="6"/>
      <c r="C809" s="12"/>
      <c r="D809" s="12"/>
      <c r="E809" s="12"/>
      <c r="F809" s="12"/>
      <c r="G809" s="12"/>
      <c r="H809" s="12"/>
      <c r="I809" s="12"/>
      <c r="J809" s="12"/>
      <c r="K809" s="13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05"/>
      <c r="X809" s="12"/>
      <c r="Y809" s="105"/>
    </row>
    <row r="810" spans="1:25" ht="13.5" customHeight="1" x14ac:dyDescent="0.2">
      <c r="A810" s="6"/>
      <c r="B810" s="6"/>
      <c r="C810" s="12"/>
      <c r="D810" s="12"/>
      <c r="E810" s="12"/>
      <c r="F810" s="12"/>
      <c r="G810" s="12"/>
      <c r="H810" s="12"/>
      <c r="I810" s="12"/>
      <c r="J810" s="12"/>
      <c r="K810" s="13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05"/>
      <c r="X810" s="12"/>
      <c r="Y810" s="105"/>
    </row>
    <row r="811" spans="1:25" ht="13.5" customHeight="1" x14ac:dyDescent="0.2">
      <c r="A811" s="6"/>
      <c r="B811" s="6"/>
      <c r="C811" s="12"/>
      <c r="D811" s="12"/>
      <c r="E811" s="12"/>
      <c r="F811" s="12"/>
      <c r="G811" s="12"/>
      <c r="H811" s="12"/>
      <c r="I811" s="12"/>
      <c r="J811" s="12"/>
      <c r="K811" s="13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05"/>
      <c r="X811" s="12"/>
      <c r="Y811" s="105"/>
    </row>
    <row r="812" spans="1:25" ht="13.5" customHeight="1" x14ac:dyDescent="0.2">
      <c r="A812" s="6"/>
      <c r="B812" s="6"/>
      <c r="C812" s="12"/>
      <c r="D812" s="12"/>
      <c r="E812" s="12"/>
      <c r="F812" s="12"/>
      <c r="G812" s="12"/>
      <c r="H812" s="12"/>
      <c r="I812" s="12"/>
      <c r="J812" s="12"/>
      <c r="K812" s="13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05"/>
      <c r="X812" s="12"/>
      <c r="Y812" s="105"/>
    </row>
    <row r="813" spans="1:25" ht="13.5" customHeight="1" x14ac:dyDescent="0.2">
      <c r="A813" s="6"/>
      <c r="B813" s="6"/>
      <c r="C813" s="12"/>
      <c r="D813" s="12"/>
      <c r="E813" s="12"/>
      <c r="F813" s="12"/>
      <c r="G813" s="12"/>
      <c r="H813" s="12"/>
      <c r="I813" s="12"/>
      <c r="J813" s="12"/>
      <c r="K813" s="13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05"/>
      <c r="X813" s="12"/>
      <c r="Y813" s="105"/>
    </row>
    <row r="814" spans="1:25" ht="13.5" customHeight="1" x14ac:dyDescent="0.2">
      <c r="A814" s="6"/>
      <c r="B814" s="6"/>
      <c r="C814" s="12"/>
      <c r="D814" s="12"/>
      <c r="E814" s="12"/>
      <c r="F814" s="12"/>
      <c r="G814" s="12"/>
      <c r="H814" s="12"/>
      <c r="I814" s="12"/>
      <c r="J814" s="12"/>
      <c r="K814" s="13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05"/>
      <c r="X814" s="12"/>
      <c r="Y814" s="105"/>
    </row>
    <row r="815" spans="1:25" ht="13.5" customHeight="1" x14ac:dyDescent="0.2">
      <c r="A815" s="6"/>
      <c r="B815" s="6"/>
      <c r="C815" s="12"/>
      <c r="D815" s="12"/>
      <c r="E815" s="12"/>
      <c r="F815" s="12"/>
      <c r="G815" s="12"/>
      <c r="H815" s="12"/>
      <c r="I815" s="12"/>
      <c r="J815" s="12"/>
      <c r="K815" s="13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05"/>
      <c r="X815" s="12"/>
      <c r="Y815" s="105"/>
    </row>
    <row r="816" spans="1:25" ht="13.5" customHeight="1" x14ac:dyDescent="0.2">
      <c r="A816" s="6"/>
      <c r="B816" s="6"/>
      <c r="C816" s="12"/>
      <c r="D816" s="12"/>
      <c r="E816" s="12"/>
      <c r="F816" s="12"/>
      <c r="G816" s="12"/>
      <c r="H816" s="12"/>
      <c r="I816" s="12"/>
      <c r="J816" s="12"/>
      <c r="K816" s="13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05"/>
      <c r="X816" s="12"/>
      <c r="Y816" s="105"/>
    </row>
    <row r="817" spans="1:25" ht="13.5" customHeight="1" x14ac:dyDescent="0.2">
      <c r="A817" s="6"/>
      <c r="B817" s="6"/>
      <c r="C817" s="12"/>
      <c r="D817" s="12"/>
      <c r="E817" s="12"/>
      <c r="F817" s="12"/>
      <c r="G817" s="12"/>
      <c r="H817" s="12"/>
      <c r="I817" s="12"/>
      <c r="J817" s="12"/>
      <c r="K817" s="13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05"/>
      <c r="X817" s="12"/>
      <c r="Y817" s="105"/>
    </row>
    <row r="818" spans="1:25" ht="13.5" customHeight="1" x14ac:dyDescent="0.2">
      <c r="A818" s="6"/>
      <c r="B818" s="6"/>
      <c r="C818" s="12"/>
      <c r="D818" s="12"/>
      <c r="E818" s="12"/>
      <c r="F818" s="12"/>
      <c r="G818" s="12"/>
      <c r="H818" s="12"/>
      <c r="I818" s="12"/>
      <c r="J818" s="12"/>
      <c r="K818" s="13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05"/>
      <c r="X818" s="12"/>
      <c r="Y818" s="105"/>
    </row>
    <row r="819" spans="1:25" ht="13.5" customHeight="1" x14ac:dyDescent="0.2">
      <c r="A819" s="6"/>
      <c r="B819" s="6"/>
      <c r="C819" s="12"/>
      <c r="D819" s="12"/>
      <c r="E819" s="12"/>
      <c r="F819" s="12"/>
      <c r="G819" s="12"/>
      <c r="H819" s="12"/>
      <c r="I819" s="12"/>
      <c r="J819" s="12"/>
      <c r="K819" s="13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05"/>
      <c r="X819" s="12"/>
      <c r="Y819" s="105"/>
    </row>
    <row r="820" spans="1:25" ht="13.5" customHeight="1" x14ac:dyDescent="0.2">
      <c r="A820" s="6"/>
      <c r="B820" s="6"/>
      <c r="C820" s="12"/>
      <c r="D820" s="12"/>
      <c r="E820" s="12"/>
      <c r="F820" s="12"/>
      <c r="G820" s="12"/>
      <c r="H820" s="12"/>
      <c r="I820" s="12"/>
      <c r="J820" s="12"/>
      <c r="K820" s="13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05"/>
      <c r="X820" s="12"/>
      <c r="Y820" s="105"/>
    </row>
    <row r="821" spans="1:25" ht="13.5" customHeight="1" x14ac:dyDescent="0.2">
      <c r="A821" s="6"/>
      <c r="B821" s="6"/>
      <c r="C821" s="12"/>
      <c r="D821" s="12"/>
      <c r="E821" s="12"/>
      <c r="F821" s="12"/>
      <c r="G821" s="12"/>
      <c r="H821" s="12"/>
      <c r="I821" s="12"/>
      <c r="J821" s="12"/>
      <c r="K821" s="13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05"/>
      <c r="X821" s="12"/>
      <c r="Y821" s="105"/>
    </row>
    <row r="822" spans="1:25" ht="13.5" customHeight="1" x14ac:dyDescent="0.2">
      <c r="A822" s="6"/>
      <c r="B822" s="6"/>
      <c r="C822" s="12"/>
      <c r="D822" s="12"/>
      <c r="E822" s="12"/>
      <c r="F822" s="12"/>
      <c r="G822" s="12"/>
      <c r="H822" s="12"/>
      <c r="I822" s="12"/>
      <c r="J822" s="12"/>
      <c r="K822" s="13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05"/>
      <c r="X822" s="12"/>
      <c r="Y822" s="105"/>
    </row>
    <row r="823" spans="1:25" ht="13.5" customHeight="1" x14ac:dyDescent="0.2">
      <c r="A823" s="6"/>
      <c r="B823" s="6"/>
      <c r="C823" s="12"/>
      <c r="D823" s="12"/>
      <c r="E823" s="12"/>
      <c r="F823" s="12"/>
      <c r="G823" s="12"/>
      <c r="H823" s="12"/>
      <c r="I823" s="12"/>
      <c r="J823" s="12"/>
      <c r="K823" s="13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05"/>
      <c r="X823" s="12"/>
      <c r="Y823" s="105"/>
    </row>
    <row r="824" spans="1:25" ht="13.5" customHeight="1" x14ac:dyDescent="0.2">
      <c r="A824" s="6"/>
      <c r="B824" s="6"/>
      <c r="C824" s="12"/>
      <c r="D824" s="12"/>
      <c r="E824" s="12"/>
      <c r="F824" s="12"/>
      <c r="G824" s="12"/>
      <c r="H824" s="12"/>
      <c r="I824" s="12"/>
      <c r="J824" s="12"/>
      <c r="K824" s="13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05"/>
      <c r="X824" s="12"/>
      <c r="Y824" s="105"/>
    </row>
    <row r="825" spans="1:25" ht="13.5" customHeight="1" x14ac:dyDescent="0.2">
      <c r="A825" s="6"/>
      <c r="B825" s="6"/>
      <c r="C825" s="12"/>
      <c r="D825" s="12"/>
      <c r="E825" s="12"/>
      <c r="F825" s="12"/>
      <c r="G825" s="12"/>
      <c r="H825" s="12"/>
      <c r="I825" s="12"/>
      <c r="J825" s="12"/>
      <c r="K825" s="13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05"/>
      <c r="X825" s="12"/>
      <c r="Y825" s="105"/>
    </row>
    <row r="826" spans="1:25" ht="13.5" customHeight="1" x14ac:dyDescent="0.2">
      <c r="A826" s="6"/>
      <c r="B826" s="6"/>
      <c r="C826" s="12"/>
      <c r="D826" s="12"/>
      <c r="E826" s="12"/>
      <c r="F826" s="12"/>
      <c r="G826" s="12"/>
      <c r="H826" s="12"/>
      <c r="I826" s="12"/>
      <c r="J826" s="12"/>
      <c r="K826" s="13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05"/>
      <c r="X826" s="12"/>
      <c r="Y826" s="105"/>
    </row>
    <row r="827" spans="1:25" ht="13.5" customHeight="1" x14ac:dyDescent="0.2">
      <c r="A827" s="6"/>
      <c r="B827" s="6"/>
      <c r="C827" s="12"/>
      <c r="D827" s="12"/>
      <c r="E827" s="12"/>
      <c r="F827" s="12"/>
      <c r="G827" s="12"/>
      <c r="H827" s="12"/>
      <c r="I827" s="12"/>
      <c r="J827" s="12"/>
      <c r="K827" s="13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05"/>
      <c r="X827" s="12"/>
      <c r="Y827" s="105"/>
    </row>
    <row r="828" spans="1:25" ht="13.5" customHeight="1" x14ac:dyDescent="0.2">
      <c r="A828" s="6"/>
      <c r="B828" s="6"/>
      <c r="C828" s="12"/>
      <c r="D828" s="12"/>
      <c r="E828" s="12"/>
      <c r="F828" s="12"/>
      <c r="G828" s="12"/>
      <c r="H828" s="12"/>
      <c r="I828" s="12"/>
      <c r="J828" s="12"/>
      <c r="K828" s="13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05"/>
      <c r="X828" s="12"/>
      <c r="Y828" s="105"/>
    </row>
    <row r="829" spans="1:25" ht="13.5" customHeight="1" x14ac:dyDescent="0.2">
      <c r="A829" s="6"/>
      <c r="B829" s="6"/>
      <c r="C829" s="12"/>
      <c r="D829" s="12"/>
      <c r="E829" s="12"/>
      <c r="F829" s="12"/>
      <c r="G829" s="12"/>
      <c r="H829" s="12"/>
      <c r="I829" s="12"/>
      <c r="J829" s="12"/>
      <c r="K829" s="13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05"/>
      <c r="X829" s="12"/>
      <c r="Y829" s="105"/>
    </row>
    <row r="830" spans="1:25" ht="13.5" customHeight="1" x14ac:dyDescent="0.2">
      <c r="A830" s="6"/>
      <c r="B830" s="6"/>
      <c r="C830" s="12"/>
      <c r="D830" s="12"/>
      <c r="E830" s="12"/>
      <c r="F830" s="12"/>
      <c r="G830" s="12"/>
      <c r="H830" s="12"/>
      <c r="I830" s="12"/>
      <c r="J830" s="12"/>
      <c r="K830" s="13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05"/>
      <c r="X830" s="12"/>
      <c r="Y830" s="105"/>
    </row>
    <row r="831" spans="1:25" ht="13.5" customHeight="1" x14ac:dyDescent="0.2">
      <c r="A831" s="6"/>
      <c r="B831" s="6"/>
      <c r="C831" s="12"/>
      <c r="D831" s="12"/>
      <c r="E831" s="12"/>
      <c r="F831" s="12"/>
      <c r="G831" s="12"/>
      <c r="H831" s="12"/>
      <c r="I831" s="12"/>
      <c r="J831" s="12"/>
      <c r="K831" s="13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05"/>
      <c r="X831" s="12"/>
      <c r="Y831" s="105"/>
    </row>
    <row r="832" spans="1:25" ht="13.5" customHeight="1" x14ac:dyDescent="0.2">
      <c r="A832" s="6"/>
      <c r="B832" s="6"/>
      <c r="C832" s="12"/>
      <c r="D832" s="12"/>
      <c r="E832" s="12"/>
      <c r="F832" s="12"/>
      <c r="G832" s="12"/>
      <c r="H832" s="12"/>
      <c r="I832" s="12"/>
      <c r="J832" s="12"/>
      <c r="K832" s="13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05"/>
      <c r="X832" s="12"/>
      <c r="Y832" s="105"/>
    </row>
    <row r="833" spans="1:25" ht="13.5" customHeight="1" x14ac:dyDescent="0.2">
      <c r="A833" s="6"/>
      <c r="B833" s="6"/>
      <c r="C833" s="12"/>
      <c r="D833" s="12"/>
      <c r="E833" s="12"/>
      <c r="F833" s="12"/>
      <c r="G833" s="12"/>
      <c r="H833" s="12"/>
      <c r="I833" s="12"/>
      <c r="J833" s="12"/>
      <c r="K833" s="13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05"/>
      <c r="X833" s="12"/>
      <c r="Y833" s="105"/>
    </row>
    <row r="834" spans="1:25" ht="13.5" customHeight="1" x14ac:dyDescent="0.2">
      <c r="A834" s="6"/>
      <c r="B834" s="6"/>
      <c r="C834" s="12"/>
      <c r="D834" s="12"/>
      <c r="E834" s="12"/>
      <c r="F834" s="12"/>
      <c r="G834" s="12"/>
      <c r="H834" s="12"/>
      <c r="I834" s="12"/>
      <c r="J834" s="12"/>
      <c r="K834" s="13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05"/>
      <c r="X834" s="12"/>
      <c r="Y834" s="105"/>
    </row>
    <row r="835" spans="1:25" ht="13.5" customHeight="1" x14ac:dyDescent="0.2">
      <c r="A835" s="6"/>
      <c r="B835" s="6"/>
      <c r="C835" s="12"/>
      <c r="D835" s="12"/>
      <c r="E835" s="12"/>
      <c r="F835" s="12"/>
      <c r="G835" s="12"/>
      <c r="H835" s="12"/>
      <c r="I835" s="12"/>
      <c r="J835" s="12"/>
      <c r="K835" s="13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05"/>
      <c r="X835" s="12"/>
      <c r="Y835" s="105"/>
    </row>
    <row r="836" spans="1:25" ht="13.5" customHeight="1" x14ac:dyDescent="0.2">
      <c r="A836" s="6"/>
      <c r="B836" s="6"/>
      <c r="C836" s="12"/>
      <c r="D836" s="12"/>
      <c r="E836" s="12"/>
      <c r="F836" s="12"/>
      <c r="G836" s="12"/>
      <c r="H836" s="12"/>
      <c r="I836" s="12"/>
      <c r="J836" s="12"/>
      <c r="K836" s="13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05"/>
      <c r="X836" s="12"/>
      <c r="Y836" s="105"/>
    </row>
    <row r="837" spans="1:25" ht="13.5" customHeight="1" x14ac:dyDescent="0.2">
      <c r="A837" s="6"/>
      <c r="B837" s="6"/>
      <c r="C837" s="12"/>
      <c r="D837" s="12"/>
      <c r="E837" s="12"/>
      <c r="F837" s="12"/>
      <c r="G837" s="12"/>
      <c r="H837" s="12"/>
      <c r="I837" s="12"/>
      <c r="J837" s="12"/>
      <c r="K837" s="13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05"/>
      <c r="X837" s="12"/>
      <c r="Y837" s="105"/>
    </row>
    <row r="838" spans="1:25" ht="13.5" customHeight="1" x14ac:dyDescent="0.2">
      <c r="A838" s="6"/>
      <c r="B838" s="6"/>
      <c r="C838" s="12"/>
      <c r="D838" s="12"/>
      <c r="E838" s="12"/>
      <c r="F838" s="12"/>
      <c r="G838" s="12"/>
      <c r="H838" s="12"/>
      <c r="I838" s="12"/>
      <c r="J838" s="12"/>
      <c r="K838" s="13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05"/>
      <c r="X838" s="12"/>
      <c r="Y838" s="105"/>
    </row>
    <row r="839" spans="1:25" ht="13.5" customHeight="1" x14ac:dyDescent="0.2">
      <c r="A839" s="6"/>
      <c r="B839" s="6"/>
      <c r="C839" s="12"/>
      <c r="D839" s="12"/>
      <c r="E839" s="12"/>
      <c r="F839" s="12"/>
      <c r="G839" s="12"/>
      <c r="H839" s="12"/>
      <c r="I839" s="12"/>
      <c r="J839" s="12"/>
      <c r="K839" s="13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05"/>
      <c r="X839" s="12"/>
      <c r="Y839" s="105"/>
    </row>
    <row r="840" spans="1:25" ht="13.5" customHeight="1" x14ac:dyDescent="0.2">
      <c r="A840" s="6"/>
      <c r="B840" s="6"/>
      <c r="C840" s="12"/>
      <c r="D840" s="12"/>
      <c r="E840" s="12"/>
      <c r="F840" s="12"/>
      <c r="G840" s="12"/>
      <c r="H840" s="12"/>
      <c r="I840" s="12"/>
      <c r="J840" s="12"/>
      <c r="K840" s="13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05"/>
      <c r="X840" s="12"/>
      <c r="Y840" s="105"/>
    </row>
    <row r="841" spans="1:25" ht="13.5" customHeight="1" x14ac:dyDescent="0.2">
      <c r="A841" s="6"/>
      <c r="B841" s="6"/>
      <c r="C841" s="12"/>
      <c r="D841" s="12"/>
      <c r="E841" s="12"/>
      <c r="F841" s="12"/>
      <c r="G841" s="12"/>
      <c r="H841" s="12"/>
      <c r="I841" s="12"/>
      <c r="J841" s="12"/>
      <c r="K841" s="13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05"/>
      <c r="X841" s="12"/>
      <c r="Y841" s="105"/>
    </row>
    <row r="842" spans="1:25" ht="13.5" customHeight="1" x14ac:dyDescent="0.2">
      <c r="A842" s="6"/>
      <c r="B842" s="6"/>
      <c r="C842" s="12"/>
      <c r="D842" s="12"/>
      <c r="E842" s="12"/>
      <c r="F842" s="12"/>
      <c r="G842" s="12"/>
      <c r="H842" s="12"/>
      <c r="I842" s="12"/>
      <c r="J842" s="12"/>
      <c r="K842" s="13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05"/>
      <c r="X842" s="12"/>
      <c r="Y842" s="105"/>
    </row>
    <row r="843" spans="1:25" ht="13.5" customHeight="1" x14ac:dyDescent="0.2">
      <c r="A843" s="6"/>
      <c r="B843" s="6"/>
      <c r="C843" s="12"/>
      <c r="D843" s="12"/>
      <c r="E843" s="12"/>
      <c r="F843" s="12"/>
      <c r="G843" s="12"/>
      <c r="H843" s="12"/>
      <c r="I843" s="12"/>
      <c r="J843" s="12"/>
      <c r="K843" s="13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05"/>
      <c r="X843" s="12"/>
      <c r="Y843" s="105"/>
    </row>
    <row r="844" spans="1:25" ht="13.5" customHeight="1" x14ac:dyDescent="0.2">
      <c r="A844" s="6"/>
      <c r="B844" s="6"/>
      <c r="C844" s="12"/>
      <c r="D844" s="12"/>
      <c r="E844" s="12"/>
      <c r="F844" s="12"/>
      <c r="G844" s="12"/>
      <c r="H844" s="12"/>
      <c r="I844" s="12"/>
      <c r="J844" s="12"/>
      <c r="K844" s="13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05"/>
      <c r="X844" s="12"/>
      <c r="Y844" s="105"/>
    </row>
    <row r="845" spans="1:25" ht="13.5" customHeight="1" x14ac:dyDescent="0.2">
      <c r="A845" s="6"/>
      <c r="B845" s="6"/>
      <c r="C845" s="12"/>
      <c r="D845" s="12"/>
      <c r="E845" s="12"/>
      <c r="F845" s="12"/>
      <c r="G845" s="12"/>
      <c r="H845" s="12"/>
      <c r="I845" s="12"/>
      <c r="J845" s="12"/>
      <c r="K845" s="13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05"/>
      <c r="X845" s="12"/>
      <c r="Y845" s="105"/>
    </row>
    <row r="846" spans="1:25" ht="13.5" customHeight="1" x14ac:dyDescent="0.2">
      <c r="A846" s="6"/>
      <c r="B846" s="6"/>
      <c r="C846" s="12"/>
      <c r="D846" s="12"/>
      <c r="E846" s="12"/>
      <c r="F846" s="12"/>
      <c r="G846" s="12"/>
      <c r="H846" s="12"/>
      <c r="I846" s="12"/>
      <c r="J846" s="12"/>
      <c r="K846" s="13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05"/>
      <c r="X846" s="12"/>
      <c r="Y846" s="105"/>
    </row>
    <row r="847" spans="1:25" ht="13.5" customHeight="1" x14ac:dyDescent="0.2">
      <c r="A847" s="6"/>
      <c r="B847" s="6"/>
      <c r="C847" s="12"/>
      <c r="D847" s="12"/>
      <c r="E847" s="12"/>
      <c r="F847" s="12"/>
      <c r="G847" s="12"/>
      <c r="H847" s="12"/>
      <c r="I847" s="12"/>
      <c r="J847" s="12"/>
      <c r="K847" s="13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05"/>
      <c r="X847" s="12"/>
      <c r="Y847" s="105"/>
    </row>
    <row r="848" spans="1:25" ht="13.5" customHeight="1" x14ac:dyDescent="0.2">
      <c r="A848" s="6"/>
      <c r="B848" s="6"/>
      <c r="C848" s="12"/>
      <c r="D848" s="12"/>
      <c r="E848" s="12"/>
      <c r="F848" s="12"/>
      <c r="G848" s="12"/>
      <c r="H848" s="12"/>
      <c r="I848" s="12"/>
      <c r="J848" s="12"/>
      <c r="K848" s="13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05"/>
      <c r="X848" s="12"/>
      <c r="Y848" s="105"/>
    </row>
    <row r="849" spans="1:25" ht="13.5" customHeight="1" x14ac:dyDescent="0.2">
      <c r="A849" s="6"/>
      <c r="B849" s="6"/>
      <c r="C849" s="12"/>
      <c r="D849" s="12"/>
      <c r="E849" s="12"/>
      <c r="F849" s="12"/>
      <c r="G849" s="12"/>
      <c r="H849" s="12"/>
      <c r="I849" s="12"/>
      <c r="J849" s="12"/>
      <c r="K849" s="13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05"/>
      <c r="X849" s="12"/>
      <c r="Y849" s="105"/>
    </row>
    <row r="850" spans="1:25" ht="13.5" customHeight="1" x14ac:dyDescent="0.2">
      <c r="A850" s="6"/>
      <c r="B850" s="6"/>
      <c r="C850" s="12"/>
      <c r="D850" s="12"/>
      <c r="E850" s="12"/>
      <c r="F850" s="12"/>
      <c r="G850" s="12"/>
      <c r="H850" s="12"/>
      <c r="I850" s="12"/>
      <c r="J850" s="12"/>
      <c r="K850" s="13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05"/>
      <c r="X850" s="12"/>
      <c r="Y850" s="105"/>
    </row>
    <row r="851" spans="1:25" ht="13.5" customHeight="1" x14ac:dyDescent="0.2">
      <c r="A851" s="6"/>
      <c r="B851" s="6"/>
      <c r="C851" s="12"/>
      <c r="D851" s="12"/>
      <c r="E851" s="12"/>
      <c r="F851" s="12"/>
      <c r="G851" s="12"/>
      <c r="H851" s="12"/>
      <c r="I851" s="12"/>
      <c r="J851" s="12"/>
      <c r="K851" s="13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05"/>
      <c r="X851" s="12"/>
      <c r="Y851" s="105"/>
    </row>
    <row r="852" spans="1:25" ht="13.5" customHeight="1" x14ac:dyDescent="0.2">
      <c r="A852" s="6"/>
      <c r="B852" s="6"/>
      <c r="C852" s="12"/>
      <c r="D852" s="12"/>
      <c r="E852" s="12"/>
      <c r="F852" s="12"/>
      <c r="G852" s="12"/>
      <c r="H852" s="12"/>
      <c r="I852" s="12"/>
      <c r="J852" s="12"/>
      <c r="K852" s="13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05"/>
      <c r="X852" s="12"/>
      <c r="Y852" s="105"/>
    </row>
    <row r="853" spans="1:25" ht="13.5" customHeight="1" x14ac:dyDescent="0.2">
      <c r="A853" s="6"/>
      <c r="B853" s="6"/>
      <c r="C853" s="12"/>
      <c r="D853" s="12"/>
      <c r="E853" s="12"/>
      <c r="F853" s="12"/>
      <c r="G853" s="12"/>
      <c r="H853" s="12"/>
      <c r="I853" s="12"/>
      <c r="J853" s="12"/>
      <c r="K853" s="13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05"/>
      <c r="X853" s="12"/>
      <c r="Y853" s="105"/>
    </row>
    <row r="854" spans="1:25" ht="13.5" customHeight="1" x14ac:dyDescent="0.2">
      <c r="A854" s="6"/>
      <c r="B854" s="6"/>
      <c r="C854" s="12"/>
      <c r="D854" s="12"/>
      <c r="E854" s="12"/>
      <c r="F854" s="12"/>
      <c r="G854" s="12"/>
      <c r="H854" s="12"/>
      <c r="I854" s="12"/>
      <c r="J854" s="12"/>
      <c r="K854" s="13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05"/>
      <c r="X854" s="12"/>
      <c r="Y854" s="105"/>
    </row>
    <row r="855" spans="1:25" ht="13.5" customHeight="1" x14ac:dyDescent="0.2">
      <c r="A855" s="6"/>
      <c r="B855" s="6"/>
      <c r="C855" s="12"/>
      <c r="D855" s="12"/>
      <c r="E855" s="12"/>
      <c r="F855" s="12"/>
      <c r="G855" s="12"/>
      <c r="H855" s="12"/>
      <c r="I855" s="12"/>
      <c r="J855" s="12"/>
      <c r="K855" s="13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05"/>
      <c r="X855" s="12"/>
      <c r="Y855" s="105"/>
    </row>
    <row r="856" spans="1:25" ht="13.5" customHeight="1" x14ac:dyDescent="0.2">
      <c r="A856" s="6"/>
      <c r="B856" s="6"/>
      <c r="C856" s="12"/>
      <c r="D856" s="12"/>
      <c r="E856" s="12"/>
      <c r="F856" s="12"/>
      <c r="G856" s="12"/>
      <c r="H856" s="12"/>
      <c r="I856" s="12"/>
      <c r="J856" s="12"/>
      <c r="K856" s="13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05"/>
      <c r="X856" s="12"/>
      <c r="Y856" s="105"/>
    </row>
    <row r="857" spans="1:25" ht="13.5" customHeight="1" x14ac:dyDescent="0.2">
      <c r="A857" s="6"/>
      <c r="B857" s="6"/>
      <c r="C857" s="12"/>
      <c r="D857" s="12"/>
      <c r="E857" s="12"/>
      <c r="F857" s="12"/>
      <c r="G857" s="12"/>
      <c r="H857" s="12"/>
      <c r="I857" s="12"/>
      <c r="J857" s="12"/>
      <c r="K857" s="13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05"/>
      <c r="X857" s="12"/>
      <c r="Y857" s="105"/>
    </row>
    <row r="858" spans="1:25" ht="13.5" customHeight="1" x14ac:dyDescent="0.2">
      <c r="A858" s="6"/>
      <c r="B858" s="6"/>
      <c r="C858" s="12"/>
      <c r="D858" s="12"/>
      <c r="E858" s="12"/>
      <c r="F858" s="12"/>
      <c r="G858" s="12"/>
      <c r="H858" s="12"/>
      <c r="I858" s="12"/>
      <c r="J858" s="12"/>
      <c r="K858" s="13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05"/>
      <c r="X858" s="12"/>
      <c r="Y858" s="105"/>
    </row>
    <row r="859" spans="1:25" ht="13.5" customHeight="1" x14ac:dyDescent="0.2">
      <c r="A859" s="6"/>
      <c r="B859" s="6"/>
      <c r="C859" s="12"/>
      <c r="D859" s="12"/>
      <c r="E859" s="12"/>
      <c r="F859" s="12"/>
      <c r="G859" s="12"/>
      <c r="H859" s="12"/>
      <c r="I859" s="12"/>
      <c r="J859" s="12"/>
      <c r="K859" s="13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05"/>
      <c r="X859" s="12"/>
      <c r="Y859" s="105"/>
    </row>
    <row r="860" spans="1:25" ht="13.5" customHeight="1" x14ac:dyDescent="0.2">
      <c r="A860" s="6"/>
      <c r="B860" s="6"/>
      <c r="C860" s="12"/>
      <c r="D860" s="12"/>
      <c r="E860" s="12"/>
      <c r="F860" s="12"/>
      <c r="G860" s="12"/>
      <c r="H860" s="12"/>
      <c r="I860" s="12"/>
      <c r="J860" s="12"/>
      <c r="K860" s="13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05"/>
      <c r="X860" s="12"/>
      <c r="Y860" s="105"/>
    </row>
    <row r="861" spans="1:25" ht="13.5" customHeight="1" x14ac:dyDescent="0.2">
      <c r="A861" s="6"/>
      <c r="B861" s="6"/>
      <c r="C861" s="12"/>
      <c r="D861" s="12"/>
      <c r="E861" s="12"/>
      <c r="F861" s="12"/>
      <c r="G861" s="12"/>
      <c r="H861" s="12"/>
      <c r="I861" s="12"/>
      <c r="J861" s="12"/>
      <c r="K861" s="13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05"/>
      <c r="X861" s="12"/>
      <c r="Y861" s="105"/>
    </row>
    <row r="862" spans="1:25" ht="13.5" customHeight="1" x14ac:dyDescent="0.2">
      <c r="A862" s="6"/>
      <c r="B862" s="6"/>
      <c r="C862" s="12"/>
      <c r="D862" s="12"/>
      <c r="E862" s="12"/>
      <c r="F862" s="12"/>
      <c r="G862" s="12"/>
      <c r="H862" s="12"/>
      <c r="I862" s="12"/>
      <c r="J862" s="12"/>
      <c r="K862" s="13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05"/>
      <c r="X862" s="12"/>
      <c r="Y862" s="105"/>
    </row>
    <row r="863" spans="1:25" ht="13.5" customHeight="1" x14ac:dyDescent="0.2">
      <c r="A863" s="6"/>
      <c r="B863" s="6"/>
      <c r="C863" s="12"/>
      <c r="D863" s="12"/>
      <c r="E863" s="12"/>
      <c r="F863" s="12"/>
      <c r="G863" s="12"/>
      <c r="H863" s="12"/>
      <c r="I863" s="12"/>
      <c r="J863" s="12"/>
      <c r="K863" s="13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05"/>
      <c r="X863" s="12"/>
      <c r="Y863" s="105"/>
    </row>
    <row r="864" spans="1:25" ht="13.5" customHeight="1" x14ac:dyDescent="0.2">
      <c r="A864" s="6"/>
      <c r="B864" s="6"/>
      <c r="C864" s="12"/>
      <c r="D864" s="12"/>
      <c r="E864" s="12"/>
      <c r="F864" s="12"/>
      <c r="G864" s="12"/>
      <c r="H864" s="12"/>
      <c r="I864" s="12"/>
      <c r="J864" s="12"/>
      <c r="K864" s="13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05"/>
      <c r="X864" s="12"/>
      <c r="Y864" s="105"/>
    </row>
    <row r="865" spans="1:25" ht="13.5" customHeight="1" x14ac:dyDescent="0.2">
      <c r="A865" s="6"/>
      <c r="B865" s="6"/>
      <c r="C865" s="12"/>
      <c r="D865" s="12"/>
      <c r="E865" s="12"/>
      <c r="F865" s="12"/>
      <c r="G865" s="12"/>
      <c r="H865" s="12"/>
      <c r="I865" s="12"/>
      <c r="J865" s="12"/>
      <c r="K865" s="13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05"/>
      <c r="X865" s="12"/>
      <c r="Y865" s="105"/>
    </row>
    <row r="866" spans="1:25" ht="13.5" customHeight="1" x14ac:dyDescent="0.2">
      <c r="A866" s="6"/>
      <c r="B866" s="6"/>
      <c r="C866" s="12"/>
      <c r="D866" s="12"/>
      <c r="E866" s="12"/>
      <c r="F866" s="12"/>
      <c r="G866" s="12"/>
      <c r="H866" s="12"/>
      <c r="I866" s="12"/>
      <c r="J866" s="12"/>
      <c r="K866" s="13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05"/>
      <c r="X866" s="12"/>
      <c r="Y866" s="105"/>
    </row>
    <row r="867" spans="1:25" ht="13.5" customHeight="1" x14ac:dyDescent="0.2">
      <c r="A867" s="6"/>
      <c r="B867" s="6"/>
      <c r="C867" s="12"/>
      <c r="D867" s="12"/>
      <c r="E867" s="12"/>
      <c r="F867" s="12"/>
      <c r="G867" s="12"/>
      <c r="H867" s="12"/>
      <c r="I867" s="12"/>
      <c r="J867" s="12"/>
      <c r="K867" s="13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05"/>
      <c r="X867" s="12"/>
      <c r="Y867" s="105"/>
    </row>
    <row r="868" spans="1:25" ht="13.5" customHeight="1" x14ac:dyDescent="0.2">
      <c r="A868" s="6"/>
      <c r="B868" s="6"/>
      <c r="C868" s="12"/>
      <c r="D868" s="12"/>
      <c r="E868" s="12"/>
      <c r="F868" s="12"/>
      <c r="G868" s="12"/>
      <c r="H868" s="12"/>
      <c r="I868" s="12"/>
      <c r="J868" s="12"/>
      <c r="K868" s="13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05"/>
      <c r="X868" s="12"/>
      <c r="Y868" s="105"/>
    </row>
    <row r="869" spans="1:25" ht="13.5" customHeight="1" x14ac:dyDescent="0.2">
      <c r="A869" s="6"/>
      <c r="B869" s="6"/>
      <c r="C869" s="12"/>
      <c r="D869" s="12"/>
      <c r="E869" s="12"/>
      <c r="F869" s="12"/>
      <c r="G869" s="12"/>
      <c r="H869" s="12"/>
      <c r="I869" s="12"/>
      <c r="J869" s="12"/>
      <c r="K869" s="13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05"/>
      <c r="X869" s="12"/>
      <c r="Y869" s="105"/>
    </row>
    <row r="870" spans="1:25" ht="13.5" customHeight="1" x14ac:dyDescent="0.2">
      <c r="A870" s="6"/>
      <c r="B870" s="6"/>
      <c r="C870" s="12"/>
      <c r="D870" s="12"/>
      <c r="E870" s="12"/>
      <c r="F870" s="12"/>
      <c r="G870" s="12"/>
      <c r="H870" s="12"/>
      <c r="I870" s="12"/>
      <c r="J870" s="12"/>
      <c r="K870" s="13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05"/>
      <c r="X870" s="12"/>
      <c r="Y870" s="105"/>
    </row>
    <row r="871" spans="1:25" ht="13.5" customHeight="1" x14ac:dyDescent="0.2">
      <c r="A871" s="6"/>
      <c r="B871" s="6"/>
      <c r="C871" s="12"/>
      <c r="D871" s="12"/>
      <c r="E871" s="12"/>
      <c r="F871" s="12"/>
      <c r="G871" s="12"/>
      <c r="H871" s="12"/>
      <c r="I871" s="12"/>
      <c r="J871" s="12"/>
      <c r="K871" s="13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05"/>
      <c r="X871" s="12"/>
      <c r="Y871" s="105"/>
    </row>
    <row r="872" spans="1:25" ht="13.5" customHeight="1" x14ac:dyDescent="0.2">
      <c r="A872" s="6"/>
      <c r="B872" s="6"/>
      <c r="C872" s="12"/>
      <c r="D872" s="12"/>
      <c r="E872" s="12"/>
      <c r="F872" s="12"/>
      <c r="G872" s="12"/>
      <c r="H872" s="12"/>
      <c r="I872" s="12"/>
      <c r="J872" s="12"/>
      <c r="K872" s="13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05"/>
      <c r="X872" s="12"/>
      <c r="Y872" s="105"/>
    </row>
    <row r="873" spans="1:25" ht="13.5" customHeight="1" x14ac:dyDescent="0.2">
      <c r="A873" s="6"/>
      <c r="B873" s="6"/>
      <c r="C873" s="12"/>
      <c r="D873" s="12"/>
      <c r="E873" s="12"/>
      <c r="F873" s="12"/>
      <c r="G873" s="12"/>
      <c r="H873" s="12"/>
      <c r="I873" s="12"/>
      <c r="J873" s="12"/>
      <c r="K873" s="13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05"/>
      <c r="X873" s="12"/>
      <c r="Y873" s="105"/>
    </row>
    <row r="874" spans="1:25" ht="13.5" customHeight="1" x14ac:dyDescent="0.2">
      <c r="A874" s="6"/>
      <c r="B874" s="6"/>
      <c r="C874" s="12"/>
      <c r="D874" s="12"/>
      <c r="E874" s="12"/>
      <c r="F874" s="12"/>
      <c r="G874" s="12"/>
      <c r="H874" s="12"/>
      <c r="I874" s="12"/>
      <c r="J874" s="12"/>
      <c r="K874" s="13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05"/>
      <c r="X874" s="12"/>
      <c r="Y874" s="105"/>
    </row>
    <row r="875" spans="1:25" ht="13.5" customHeight="1" x14ac:dyDescent="0.2">
      <c r="A875" s="6"/>
      <c r="B875" s="6"/>
      <c r="C875" s="12"/>
      <c r="D875" s="12"/>
      <c r="E875" s="12"/>
      <c r="F875" s="12"/>
      <c r="G875" s="12"/>
      <c r="H875" s="12"/>
      <c r="I875" s="12"/>
      <c r="J875" s="12"/>
      <c r="K875" s="13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05"/>
      <c r="X875" s="12"/>
      <c r="Y875" s="105"/>
    </row>
    <row r="876" spans="1:25" ht="13.5" customHeight="1" x14ac:dyDescent="0.2">
      <c r="A876" s="6"/>
      <c r="B876" s="6"/>
      <c r="C876" s="12"/>
      <c r="D876" s="12"/>
      <c r="E876" s="12"/>
      <c r="F876" s="12"/>
      <c r="G876" s="12"/>
      <c r="H876" s="12"/>
      <c r="I876" s="12"/>
      <c r="J876" s="12"/>
      <c r="K876" s="13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05"/>
      <c r="X876" s="12"/>
      <c r="Y876" s="105"/>
    </row>
    <row r="877" spans="1:25" ht="13.5" customHeight="1" x14ac:dyDescent="0.2">
      <c r="A877" s="6"/>
      <c r="B877" s="6"/>
      <c r="C877" s="12"/>
      <c r="D877" s="12"/>
      <c r="E877" s="12"/>
      <c r="F877" s="12"/>
      <c r="G877" s="12"/>
      <c r="H877" s="12"/>
      <c r="I877" s="12"/>
      <c r="J877" s="12"/>
      <c r="K877" s="13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05"/>
      <c r="X877" s="12"/>
      <c r="Y877" s="105"/>
    </row>
    <row r="878" spans="1:25" ht="13.5" customHeight="1" x14ac:dyDescent="0.2">
      <c r="A878" s="6"/>
      <c r="B878" s="6"/>
      <c r="C878" s="12"/>
      <c r="D878" s="12"/>
      <c r="E878" s="12"/>
      <c r="F878" s="12"/>
      <c r="G878" s="12"/>
      <c r="H878" s="12"/>
      <c r="I878" s="12"/>
      <c r="J878" s="12"/>
      <c r="K878" s="13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05"/>
      <c r="X878" s="12"/>
      <c r="Y878" s="105"/>
    </row>
    <row r="879" spans="1:25" ht="13.5" customHeight="1" x14ac:dyDescent="0.2">
      <c r="A879" s="6"/>
      <c r="B879" s="6"/>
      <c r="C879" s="12"/>
      <c r="D879" s="12"/>
      <c r="E879" s="12"/>
      <c r="F879" s="12"/>
      <c r="G879" s="12"/>
      <c r="H879" s="12"/>
      <c r="I879" s="12"/>
      <c r="J879" s="12"/>
      <c r="K879" s="13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05"/>
      <c r="X879" s="12"/>
      <c r="Y879" s="105"/>
    </row>
    <row r="880" spans="1:25" ht="13.5" customHeight="1" x14ac:dyDescent="0.2">
      <c r="A880" s="6"/>
      <c r="B880" s="6"/>
      <c r="C880" s="12"/>
      <c r="D880" s="12"/>
      <c r="E880" s="12"/>
      <c r="F880" s="12"/>
      <c r="G880" s="12"/>
      <c r="H880" s="12"/>
      <c r="I880" s="12"/>
      <c r="J880" s="12"/>
      <c r="K880" s="13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05"/>
      <c r="X880" s="12"/>
      <c r="Y880" s="105"/>
    </row>
    <row r="881" spans="1:25" ht="13.5" customHeight="1" x14ac:dyDescent="0.2">
      <c r="A881" s="6"/>
      <c r="B881" s="6"/>
      <c r="C881" s="12"/>
      <c r="D881" s="12"/>
      <c r="E881" s="12"/>
      <c r="F881" s="12"/>
      <c r="G881" s="12"/>
      <c r="H881" s="12"/>
      <c r="I881" s="12"/>
      <c r="J881" s="12"/>
      <c r="K881" s="13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05"/>
      <c r="X881" s="12"/>
      <c r="Y881" s="105"/>
    </row>
    <row r="882" spans="1:25" ht="13.5" customHeight="1" x14ac:dyDescent="0.2">
      <c r="A882" s="6"/>
      <c r="B882" s="6"/>
      <c r="C882" s="12"/>
      <c r="D882" s="12"/>
      <c r="E882" s="12"/>
      <c r="F882" s="12"/>
      <c r="G882" s="12"/>
      <c r="H882" s="12"/>
      <c r="I882" s="12"/>
      <c r="J882" s="12"/>
      <c r="K882" s="13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05"/>
      <c r="X882" s="12"/>
      <c r="Y882" s="105"/>
    </row>
    <row r="883" spans="1:25" ht="13.5" customHeight="1" x14ac:dyDescent="0.2">
      <c r="A883" s="6"/>
      <c r="B883" s="6"/>
      <c r="C883" s="12"/>
      <c r="D883" s="12"/>
      <c r="E883" s="12"/>
      <c r="F883" s="12"/>
      <c r="G883" s="12"/>
      <c r="H883" s="12"/>
      <c r="I883" s="12"/>
      <c r="J883" s="12"/>
      <c r="K883" s="13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05"/>
      <c r="X883" s="12"/>
      <c r="Y883" s="105"/>
    </row>
    <row r="884" spans="1:25" ht="13.5" customHeight="1" x14ac:dyDescent="0.2">
      <c r="A884" s="6"/>
      <c r="B884" s="6"/>
      <c r="C884" s="12"/>
      <c r="D884" s="12"/>
      <c r="E884" s="12"/>
      <c r="F884" s="12"/>
      <c r="G884" s="12"/>
      <c r="H884" s="12"/>
      <c r="I884" s="12"/>
      <c r="J884" s="12"/>
      <c r="K884" s="13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05"/>
      <c r="X884" s="12"/>
      <c r="Y884" s="105"/>
    </row>
    <row r="885" spans="1:25" ht="13.5" customHeight="1" x14ac:dyDescent="0.2">
      <c r="A885" s="6"/>
      <c r="B885" s="6"/>
      <c r="C885" s="12"/>
      <c r="D885" s="12"/>
      <c r="E885" s="12"/>
      <c r="F885" s="12"/>
      <c r="G885" s="12"/>
      <c r="H885" s="12"/>
      <c r="I885" s="12"/>
      <c r="J885" s="12"/>
      <c r="K885" s="13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05"/>
      <c r="X885" s="12"/>
      <c r="Y885" s="105"/>
    </row>
    <row r="886" spans="1:25" ht="13.5" customHeight="1" x14ac:dyDescent="0.2">
      <c r="A886" s="6"/>
      <c r="B886" s="6"/>
      <c r="C886" s="12"/>
      <c r="D886" s="12"/>
      <c r="E886" s="12"/>
      <c r="F886" s="12"/>
      <c r="G886" s="12"/>
      <c r="H886" s="12"/>
      <c r="I886" s="12"/>
      <c r="J886" s="12"/>
      <c r="K886" s="13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05"/>
      <c r="X886" s="12"/>
      <c r="Y886" s="105"/>
    </row>
    <row r="887" spans="1:25" ht="13.5" customHeight="1" x14ac:dyDescent="0.2">
      <c r="A887" s="6"/>
      <c r="B887" s="6"/>
      <c r="C887" s="12"/>
      <c r="D887" s="12"/>
      <c r="E887" s="12"/>
      <c r="F887" s="12"/>
      <c r="G887" s="12"/>
      <c r="H887" s="12"/>
      <c r="I887" s="12"/>
      <c r="J887" s="12"/>
      <c r="K887" s="13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05"/>
      <c r="X887" s="12"/>
      <c r="Y887" s="105"/>
    </row>
    <row r="888" spans="1:25" ht="13.5" customHeight="1" x14ac:dyDescent="0.2">
      <c r="A888" s="6"/>
      <c r="B888" s="6"/>
      <c r="C888" s="12"/>
      <c r="D888" s="12"/>
      <c r="E888" s="12"/>
      <c r="F888" s="12"/>
      <c r="G888" s="12"/>
      <c r="H888" s="12"/>
      <c r="I888" s="12"/>
      <c r="J888" s="12"/>
      <c r="K888" s="13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05"/>
      <c r="X888" s="12"/>
      <c r="Y888" s="105"/>
    </row>
    <row r="889" spans="1:25" ht="13.5" customHeight="1" x14ac:dyDescent="0.2">
      <c r="A889" s="6"/>
      <c r="B889" s="6"/>
      <c r="C889" s="12"/>
      <c r="D889" s="12"/>
      <c r="E889" s="12"/>
      <c r="F889" s="12"/>
      <c r="G889" s="12"/>
      <c r="H889" s="12"/>
      <c r="I889" s="12"/>
      <c r="J889" s="12"/>
      <c r="K889" s="13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05"/>
      <c r="X889" s="12"/>
      <c r="Y889" s="105"/>
    </row>
    <row r="890" spans="1:25" ht="13.5" customHeight="1" x14ac:dyDescent="0.2">
      <c r="A890" s="6"/>
      <c r="B890" s="6"/>
      <c r="C890" s="12"/>
      <c r="D890" s="12"/>
      <c r="E890" s="12"/>
      <c r="F890" s="12"/>
      <c r="G890" s="12"/>
      <c r="H890" s="12"/>
      <c r="I890" s="12"/>
      <c r="J890" s="12"/>
      <c r="K890" s="13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05"/>
      <c r="X890" s="12"/>
      <c r="Y890" s="105"/>
    </row>
    <row r="891" spans="1:25" ht="13.5" customHeight="1" x14ac:dyDescent="0.2">
      <c r="A891" s="6"/>
      <c r="B891" s="6"/>
      <c r="C891" s="12"/>
      <c r="D891" s="12"/>
      <c r="E891" s="12"/>
      <c r="F891" s="12"/>
      <c r="G891" s="12"/>
      <c r="H891" s="12"/>
      <c r="I891" s="12"/>
      <c r="J891" s="12"/>
      <c r="K891" s="13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05"/>
      <c r="X891" s="12"/>
      <c r="Y891" s="105"/>
    </row>
    <row r="892" spans="1:25" ht="13.5" customHeight="1" x14ac:dyDescent="0.2">
      <c r="A892" s="6"/>
      <c r="B892" s="6"/>
      <c r="C892" s="12"/>
      <c r="D892" s="12"/>
      <c r="E892" s="12"/>
      <c r="F892" s="12"/>
      <c r="G892" s="12"/>
      <c r="H892" s="12"/>
      <c r="I892" s="12"/>
      <c r="J892" s="12"/>
      <c r="K892" s="13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05"/>
      <c r="X892" s="12"/>
      <c r="Y892" s="105"/>
    </row>
    <row r="893" spans="1:25" ht="13.5" customHeight="1" x14ac:dyDescent="0.2">
      <c r="A893" s="6"/>
      <c r="B893" s="6"/>
      <c r="C893" s="12"/>
      <c r="D893" s="12"/>
      <c r="E893" s="12"/>
      <c r="F893" s="12"/>
      <c r="G893" s="12"/>
      <c r="H893" s="12"/>
      <c r="I893" s="12"/>
      <c r="J893" s="12"/>
      <c r="K893" s="13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05"/>
      <c r="X893" s="12"/>
      <c r="Y893" s="105"/>
    </row>
    <row r="894" spans="1:25" ht="13.5" customHeight="1" x14ac:dyDescent="0.2">
      <c r="A894" s="6"/>
      <c r="B894" s="6"/>
      <c r="C894" s="12"/>
      <c r="D894" s="12"/>
      <c r="E894" s="12"/>
      <c r="F894" s="12"/>
      <c r="G894" s="12"/>
      <c r="H894" s="12"/>
      <c r="I894" s="12"/>
      <c r="J894" s="12"/>
      <c r="K894" s="13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05"/>
      <c r="X894" s="12"/>
      <c r="Y894" s="105"/>
    </row>
    <row r="895" spans="1:25" ht="13.5" customHeight="1" x14ac:dyDescent="0.2">
      <c r="A895" s="6"/>
      <c r="B895" s="6"/>
      <c r="C895" s="12"/>
      <c r="D895" s="12"/>
      <c r="E895" s="12"/>
      <c r="F895" s="12"/>
      <c r="G895" s="12"/>
      <c r="H895" s="12"/>
      <c r="I895" s="12"/>
      <c r="J895" s="12"/>
      <c r="K895" s="13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05"/>
      <c r="X895" s="12"/>
      <c r="Y895" s="105"/>
    </row>
    <row r="896" spans="1:25" ht="13.5" customHeight="1" x14ac:dyDescent="0.2">
      <c r="A896" s="6"/>
      <c r="B896" s="6"/>
      <c r="C896" s="12"/>
      <c r="D896" s="12"/>
      <c r="E896" s="12"/>
      <c r="F896" s="12"/>
      <c r="G896" s="12"/>
      <c r="H896" s="12"/>
      <c r="I896" s="12"/>
      <c r="J896" s="12"/>
      <c r="K896" s="13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05"/>
      <c r="X896" s="12"/>
      <c r="Y896" s="105"/>
    </row>
    <row r="897" spans="1:25" ht="13.5" customHeight="1" x14ac:dyDescent="0.2">
      <c r="A897" s="6"/>
      <c r="B897" s="6"/>
      <c r="C897" s="12"/>
      <c r="D897" s="12"/>
      <c r="E897" s="12"/>
      <c r="F897" s="12"/>
      <c r="G897" s="12"/>
      <c r="H897" s="12"/>
      <c r="I897" s="12"/>
      <c r="J897" s="12"/>
      <c r="K897" s="13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05"/>
      <c r="X897" s="12"/>
      <c r="Y897" s="105"/>
    </row>
    <row r="898" spans="1:25" ht="13.5" customHeight="1" x14ac:dyDescent="0.2">
      <c r="A898" s="6"/>
      <c r="B898" s="6"/>
      <c r="C898" s="12"/>
      <c r="D898" s="12"/>
      <c r="E898" s="12"/>
      <c r="F898" s="12"/>
      <c r="G898" s="12"/>
      <c r="H898" s="12"/>
      <c r="I898" s="12"/>
      <c r="J898" s="12"/>
      <c r="K898" s="13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05"/>
      <c r="X898" s="12"/>
      <c r="Y898" s="105"/>
    </row>
    <row r="899" spans="1:25" ht="13.5" customHeight="1" x14ac:dyDescent="0.2">
      <c r="A899" s="6"/>
      <c r="B899" s="6"/>
      <c r="C899" s="12"/>
      <c r="D899" s="12"/>
      <c r="E899" s="12"/>
      <c r="F899" s="12"/>
      <c r="G899" s="12"/>
      <c r="H899" s="12"/>
      <c r="I899" s="12"/>
      <c r="J899" s="12"/>
      <c r="K899" s="13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05"/>
      <c r="X899" s="12"/>
      <c r="Y899" s="105"/>
    </row>
    <row r="900" spans="1:25" ht="13.5" customHeight="1" x14ac:dyDescent="0.2">
      <c r="A900" s="6"/>
      <c r="B900" s="6"/>
      <c r="C900" s="12"/>
      <c r="D900" s="12"/>
      <c r="E900" s="12"/>
      <c r="F900" s="12"/>
      <c r="G900" s="12"/>
      <c r="H900" s="12"/>
      <c r="I900" s="12"/>
      <c r="J900" s="12"/>
      <c r="K900" s="13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05"/>
      <c r="X900" s="12"/>
      <c r="Y900" s="105"/>
    </row>
    <row r="901" spans="1:25" ht="13.5" customHeight="1" x14ac:dyDescent="0.2">
      <c r="A901" s="6"/>
      <c r="B901" s="6"/>
      <c r="C901" s="12"/>
      <c r="D901" s="12"/>
      <c r="E901" s="12"/>
      <c r="F901" s="12"/>
      <c r="G901" s="12"/>
      <c r="H901" s="12"/>
      <c r="I901" s="12"/>
      <c r="J901" s="12"/>
      <c r="K901" s="13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05"/>
      <c r="X901" s="12"/>
      <c r="Y901" s="105"/>
    </row>
    <row r="902" spans="1:25" ht="13.5" customHeight="1" x14ac:dyDescent="0.2">
      <c r="A902" s="6"/>
      <c r="B902" s="6"/>
      <c r="C902" s="12"/>
      <c r="D902" s="12"/>
      <c r="E902" s="12"/>
      <c r="F902" s="12"/>
      <c r="G902" s="12"/>
      <c r="H902" s="12"/>
      <c r="I902" s="12"/>
      <c r="J902" s="12"/>
      <c r="K902" s="13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05"/>
      <c r="X902" s="12"/>
      <c r="Y902" s="105"/>
    </row>
    <row r="903" spans="1:25" ht="13.5" customHeight="1" x14ac:dyDescent="0.2">
      <c r="A903" s="6"/>
      <c r="B903" s="6"/>
      <c r="C903" s="12"/>
      <c r="D903" s="12"/>
      <c r="E903" s="12"/>
      <c r="F903" s="12"/>
      <c r="G903" s="12"/>
      <c r="H903" s="12"/>
      <c r="I903" s="12"/>
      <c r="J903" s="12"/>
      <c r="K903" s="13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05"/>
      <c r="X903" s="12"/>
      <c r="Y903" s="105"/>
    </row>
    <row r="904" spans="1:25" ht="13.5" customHeight="1" x14ac:dyDescent="0.2">
      <c r="A904" s="6"/>
      <c r="B904" s="6"/>
      <c r="C904" s="12"/>
      <c r="D904" s="12"/>
      <c r="E904" s="12"/>
      <c r="F904" s="12"/>
      <c r="G904" s="12"/>
      <c r="H904" s="12"/>
      <c r="I904" s="12"/>
      <c r="J904" s="12"/>
      <c r="K904" s="13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05"/>
      <c r="X904" s="12"/>
      <c r="Y904" s="105"/>
    </row>
    <row r="905" spans="1:25" ht="13.5" customHeight="1" x14ac:dyDescent="0.2">
      <c r="A905" s="6"/>
      <c r="B905" s="6"/>
      <c r="C905" s="12"/>
      <c r="D905" s="12"/>
      <c r="E905" s="12"/>
      <c r="F905" s="12"/>
      <c r="G905" s="12"/>
      <c r="H905" s="12"/>
      <c r="I905" s="12"/>
      <c r="J905" s="12"/>
      <c r="K905" s="13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05"/>
      <c r="X905" s="12"/>
      <c r="Y905" s="105"/>
    </row>
    <row r="906" spans="1:25" ht="13.5" customHeight="1" x14ac:dyDescent="0.2">
      <c r="A906" s="6"/>
      <c r="B906" s="6"/>
      <c r="C906" s="12"/>
      <c r="D906" s="12"/>
      <c r="E906" s="12"/>
      <c r="F906" s="12"/>
      <c r="G906" s="12"/>
      <c r="H906" s="12"/>
      <c r="I906" s="12"/>
      <c r="J906" s="12"/>
      <c r="K906" s="13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05"/>
      <c r="X906" s="12"/>
      <c r="Y906" s="105"/>
    </row>
    <row r="907" spans="1:25" ht="13.5" customHeight="1" x14ac:dyDescent="0.2">
      <c r="A907" s="6"/>
      <c r="B907" s="6"/>
      <c r="C907" s="12"/>
      <c r="D907" s="12"/>
      <c r="E907" s="12"/>
      <c r="F907" s="12"/>
      <c r="G907" s="12"/>
      <c r="H907" s="12"/>
      <c r="I907" s="12"/>
      <c r="J907" s="12"/>
      <c r="K907" s="13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05"/>
      <c r="X907" s="12"/>
      <c r="Y907" s="105"/>
    </row>
    <row r="908" spans="1:25" ht="13.5" customHeight="1" x14ac:dyDescent="0.2">
      <c r="A908" s="6"/>
      <c r="B908" s="6"/>
      <c r="C908" s="12"/>
      <c r="D908" s="12"/>
      <c r="E908" s="12"/>
      <c r="F908" s="12"/>
      <c r="G908" s="12"/>
      <c r="H908" s="12"/>
      <c r="I908" s="12"/>
      <c r="J908" s="12"/>
      <c r="K908" s="13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05"/>
      <c r="X908" s="12"/>
      <c r="Y908" s="105"/>
    </row>
    <row r="909" spans="1:25" ht="13.5" customHeight="1" x14ac:dyDescent="0.2">
      <c r="A909" s="6"/>
      <c r="B909" s="6"/>
      <c r="C909" s="12"/>
      <c r="D909" s="12"/>
      <c r="E909" s="12"/>
      <c r="F909" s="12"/>
      <c r="G909" s="12"/>
      <c r="H909" s="12"/>
      <c r="I909" s="12"/>
      <c r="J909" s="12"/>
      <c r="K909" s="13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05"/>
      <c r="X909" s="12"/>
      <c r="Y909" s="105"/>
    </row>
    <row r="910" spans="1:25" ht="13.5" customHeight="1" x14ac:dyDescent="0.2">
      <c r="A910" s="6"/>
      <c r="B910" s="6"/>
      <c r="C910" s="12"/>
      <c r="D910" s="12"/>
      <c r="E910" s="12"/>
      <c r="F910" s="12"/>
      <c r="G910" s="12"/>
      <c r="H910" s="12"/>
      <c r="I910" s="12"/>
      <c r="J910" s="12"/>
      <c r="K910" s="13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05"/>
      <c r="X910" s="12"/>
      <c r="Y910" s="105"/>
    </row>
    <row r="911" spans="1:25" ht="13.5" customHeight="1" x14ac:dyDescent="0.2">
      <c r="A911" s="6"/>
      <c r="B911" s="6"/>
      <c r="C911" s="12"/>
      <c r="D911" s="12"/>
      <c r="E911" s="12"/>
      <c r="F911" s="12"/>
      <c r="G911" s="12"/>
      <c r="H911" s="12"/>
      <c r="I911" s="12"/>
      <c r="J911" s="12"/>
      <c r="K911" s="13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05"/>
      <c r="X911" s="12"/>
      <c r="Y911" s="105"/>
    </row>
    <row r="912" spans="1:25" ht="13.5" customHeight="1" x14ac:dyDescent="0.2">
      <c r="A912" s="6"/>
      <c r="B912" s="6"/>
      <c r="C912" s="12"/>
      <c r="D912" s="12"/>
      <c r="E912" s="12"/>
      <c r="F912" s="12"/>
      <c r="G912" s="12"/>
      <c r="H912" s="12"/>
      <c r="I912" s="12"/>
      <c r="J912" s="12"/>
      <c r="K912" s="13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05"/>
      <c r="X912" s="12"/>
      <c r="Y912" s="105"/>
    </row>
    <row r="913" spans="1:25" ht="13.5" customHeight="1" x14ac:dyDescent="0.2">
      <c r="A913" s="6"/>
      <c r="B913" s="6"/>
      <c r="C913" s="12"/>
      <c r="D913" s="12"/>
      <c r="E913" s="12"/>
      <c r="F913" s="12"/>
      <c r="G913" s="12"/>
      <c r="H913" s="12"/>
      <c r="I913" s="12"/>
      <c r="J913" s="12"/>
      <c r="K913" s="13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05"/>
      <c r="X913" s="12"/>
      <c r="Y913" s="105"/>
    </row>
    <row r="914" spans="1:25" ht="13.5" customHeight="1" x14ac:dyDescent="0.2">
      <c r="A914" s="6"/>
      <c r="B914" s="6"/>
      <c r="C914" s="12"/>
      <c r="D914" s="12"/>
      <c r="E914" s="12"/>
      <c r="F914" s="12"/>
      <c r="G914" s="12"/>
      <c r="H914" s="12"/>
      <c r="I914" s="12"/>
      <c r="J914" s="12"/>
      <c r="K914" s="13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05"/>
      <c r="X914" s="12"/>
      <c r="Y914" s="105"/>
    </row>
    <row r="915" spans="1:25" ht="13.5" customHeight="1" x14ac:dyDescent="0.2">
      <c r="A915" s="6"/>
      <c r="B915" s="6"/>
      <c r="C915" s="12"/>
      <c r="D915" s="12"/>
      <c r="E915" s="12"/>
      <c r="F915" s="12"/>
      <c r="G915" s="12"/>
      <c r="H915" s="12"/>
      <c r="I915" s="12"/>
      <c r="J915" s="12"/>
      <c r="K915" s="13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05"/>
      <c r="X915" s="12"/>
      <c r="Y915" s="105"/>
    </row>
    <row r="916" spans="1:25" ht="13.5" customHeight="1" x14ac:dyDescent="0.2">
      <c r="A916" s="6"/>
      <c r="B916" s="6"/>
      <c r="C916" s="12"/>
      <c r="D916" s="12"/>
      <c r="E916" s="12"/>
      <c r="F916" s="12"/>
      <c r="G916" s="12"/>
      <c r="H916" s="12"/>
      <c r="I916" s="12"/>
      <c r="J916" s="12"/>
      <c r="K916" s="13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05"/>
      <c r="X916" s="12"/>
      <c r="Y916" s="105"/>
    </row>
    <row r="917" spans="1:25" ht="13.5" customHeight="1" x14ac:dyDescent="0.2">
      <c r="A917" s="6"/>
      <c r="B917" s="6"/>
      <c r="C917" s="12"/>
      <c r="D917" s="12"/>
      <c r="E917" s="12"/>
      <c r="F917" s="12"/>
      <c r="G917" s="12"/>
      <c r="H917" s="12"/>
      <c r="I917" s="12"/>
      <c r="J917" s="12"/>
      <c r="K917" s="13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05"/>
      <c r="X917" s="12"/>
      <c r="Y917" s="105"/>
    </row>
    <row r="918" spans="1:25" ht="13.5" customHeight="1" x14ac:dyDescent="0.2">
      <c r="A918" s="6"/>
      <c r="B918" s="6"/>
      <c r="C918" s="12"/>
      <c r="D918" s="12"/>
      <c r="E918" s="12"/>
      <c r="F918" s="12"/>
      <c r="G918" s="12"/>
      <c r="H918" s="12"/>
      <c r="I918" s="12"/>
      <c r="J918" s="12"/>
      <c r="K918" s="13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05"/>
      <c r="X918" s="12"/>
      <c r="Y918" s="105"/>
    </row>
    <row r="919" spans="1:25" ht="13.5" customHeight="1" x14ac:dyDescent="0.2">
      <c r="A919" s="6"/>
      <c r="B919" s="6"/>
      <c r="C919" s="12"/>
      <c r="D919" s="12"/>
      <c r="E919" s="12"/>
      <c r="F919" s="12"/>
      <c r="G919" s="12"/>
      <c r="H919" s="12"/>
      <c r="I919" s="12"/>
      <c r="J919" s="12"/>
      <c r="K919" s="13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05"/>
      <c r="X919" s="12"/>
      <c r="Y919" s="105"/>
    </row>
    <row r="920" spans="1:25" ht="13.5" customHeight="1" x14ac:dyDescent="0.2">
      <c r="A920" s="6"/>
      <c r="B920" s="6"/>
      <c r="C920" s="12"/>
      <c r="D920" s="12"/>
      <c r="E920" s="12"/>
      <c r="F920" s="12"/>
      <c r="G920" s="12"/>
      <c r="H920" s="12"/>
      <c r="I920" s="12"/>
      <c r="J920" s="12"/>
      <c r="K920" s="13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05"/>
      <c r="X920" s="12"/>
      <c r="Y920" s="105"/>
    </row>
    <row r="921" spans="1:25" ht="13.5" customHeight="1" x14ac:dyDescent="0.2">
      <c r="A921" s="6"/>
      <c r="B921" s="6"/>
      <c r="C921" s="12"/>
      <c r="D921" s="12"/>
      <c r="E921" s="12"/>
      <c r="F921" s="12"/>
      <c r="G921" s="12"/>
      <c r="H921" s="12"/>
      <c r="I921" s="12"/>
      <c r="J921" s="12"/>
      <c r="K921" s="13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05"/>
      <c r="X921" s="12"/>
      <c r="Y921" s="105"/>
    </row>
    <row r="922" spans="1:25" ht="13.5" customHeight="1" x14ac:dyDescent="0.2">
      <c r="A922" s="6"/>
      <c r="B922" s="6"/>
      <c r="C922" s="12"/>
      <c r="D922" s="12"/>
      <c r="E922" s="12"/>
      <c r="F922" s="12"/>
      <c r="G922" s="12"/>
      <c r="H922" s="12"/>
      <c r="I922" s="12"/>
      <c r="J922" s="12"/>
      <c r="K922" s="13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05"/>
      <c r="X922" s="12"/>
      <c r="Y922" s="105"/>
    </row>
    <row r="923" spans="1:25" ht="13.5" customHeight="1" x14ac:dyDescent="0.2">
      <c r="A923" s="6"/>
      <c r="B923" s="6"/>
      <c r="C923" s="12"/>
      <c r="D923" s="12"/>
      <c r="E923" s="12"/>
      <c r="F923" s="12"/>
      <c r="G923" s="12"/>
      <c r="H923" s="12"/>
      <c r="I923" s="12"/>
      <c r="J923" s="12"/>
      <c r="K923" s="13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05"/>
      <c r="X923" s="12"/>
      <c r="Y923" s="105"/>
    </row>
    <row r="924" spans="1:25" ht="13.5" customHeight="1" x14ac:dyDescent="0.2">
      <c r="A924" s="6"/>
      <c r="B924" s="6"/>
      <c r="C924" s="12"/>
      <c r="D924" s="12"/>
      <c r="E924" s="12"/>
      <c r="F924" s="12"/>
      <c r="G924" s="12"/>
      <c r="H924" s="12"/>
      <c r="I924" s="12"/>
      <c r="J924" s="12"/>
      <c r="K924" s="13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05"/>
      <c r="X924" s="12"/>
      <c r="Y924" s="105"/>
    </row>
    <row r="925" spans="1:25" ht="13.5" customHeight="1" x14ac:dyDescent="0.2">
      <c r="A925" s="6"/>
      <c r="B925" s="6"/>
      <c r="C925" s="12"/>
      <c r="D925" s="12"/>
      <c r="E925" s="12"/>
      <c r="F925" s="12"/>
      <c r="G925" s="12"/>
      <c r="H925" s="12"/>
      <c r="I925" s="12"/>
      <c r="J925" s="12"/>
      <c r="K925" s="13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05"/>
      <c r="X925" s="12"/>
      <c r="Y925" s="105"/>
    </row>
    <row r="926" spans="1:25" ht="13.5" customHeight="1" x14ac:dyDescent="0.2">
      <c r="A926" s="6"/>
      <c r="B926" s="6"/>
      <c r="C926" s="12"/>
      <c r="D926" s="12"/>
      <c r="E926" s="12"/>
      <c r="F926" s="12"/>
      <c r="G926" s="12"/>
      <c r="H926" s="12"/>
      <c r="I926" s="12"/>
      <c r="J926" s="12"/>
      <c r="K926" s="13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05"/>
      <c r="X926" s="12"/>
      <c r="Y926" s="105"/>
    </row>
    <row r="927" spans="1:25" ht="13.5" customHeight="1" x14ac:dyDescent="0.2">
      <c r="A927" s="6"/>
      <c r="B927" s="6"/>
      <c r="C927" s="12"/>
      <c r="D927" s="12"/>
      <c r="E927" s="12"/>
      <c r="F927" s="12"/>
      <c r="G927" s="12"/>
      <c r="H927" s="12"/>
      <c r="I927" s="12"/>
      <c r="J927" s="12"/>
      <c r="K927" s="13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05"/>
      <c r="X927" s="12"/>
      <c r="Y927" s="105"/>
    </row>
    <row r="928" spans="1:25" ht="13.5" customHeight="1" x14ac:dyDescent="0.2">
      <c r="A928" s="6"/>
      <c r="B928" s="6"/>
      <c r="C928" s="12"/>
      <c r="D928" s="12"/>
      <c r="E928" s="12"/>
      <c r="F928" s="12"/>
      <c r="G928" s="12"/>
      <c r="H928" s="12"/>
      <c r="I928" s="12"/>
      <c r="J928" s="12"/>
      <c r="K928" s="13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05"/>
      <c r="X928" s="12"/>
      <c r="Y928" s="105"/>
    </row>
    <row r="929" spans="1:25" ht="13.5" customHeight="1" x14ac:dyDescent="0.2">
      <c r="A929" s="6"/>
      <c r="B929" s="6"/>
      <c r="C929" s="12"/>
      <c r="D929" s="12"/>
      <c r="E929" s="12"/>
      <c r="F929" s="12"/>
      <c r="G929" s="12"/>
      <c r="H929" s="12"/>
      <c r="I929" s="12"/>
      <c r="J929" s="12"/>
      <c r="K929" s="13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05"/>
      <c r="X929" s="12"/>
      <c r="Y929" s="105"/>
    </row>
    <row r="930" spans="1:25" ht="13.5" customHeight="1" x14ac:dyDescent="0.2">
      <c r="A930" s="6"/>
      <c r="B930" s="6"/>
      <c r="C930" s="12"/>
      <c r="D930" s="12"/>
      <c r="E930" s="12"/>
      <c r="F930" s="12"/>
      <c r="G930" s="12"/>
      <c r="H930" s="12"/>
      <c r="I930" s="12"/>
      <c r="J930" s="12"/>
      <c r="K930" s="13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05"/>
      <c r="X930" s="12"/>
      <c r="Y930" s="105"/>
    </row>
    <row r="931" spans="1:25" ht="13.5" customHeight="1" x14ac:dyDescent="0.2">
      <c r="A931" s="6"/>
      <c r="B931" s="6"/>
      <c r="C931" s="12"/>
      <c r="D931" s="12"/>
      <c r="E931" s="12"/>
      <c r="F931" s="12"/>
      <c r="G931" s="12"/>
      <c r="H931" s="12"/>
      <c r="I931" s="12"/>
      <c r="J931" s="12"/>
      <c r="K931" s="13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05"/>
      <c r="X931" s="12"/>
      <c r="Y931" s="105"/>
    </row>
    <row r="932" spans="1:25" ht="13.5" customHeight="1" x14ac:dyDescent="0.2">
      <c r="A932" s="6"/>
      <c r="B932" s="6"/>
      <c r="C932" s="12"/>
      <c r="D932" s="12"/>
      <c r="E932" s="12"/>
      <c r="F932" s="12"/>
      <c r="G932" s="12"/>
      <c r="H932" s="12"/>
      <c r="I932" s="12"/>
      <c r="J932" s="12"/>
      <c r="K932" s="13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05"/>
      <c r="X932" s="12"/>
      <c r="Y932" s="105"/>
    </row>
    <row r="933" spans="1:25" ht="13.5" customHeight="1" x14ac:dyDescent="0.2">
      <c r="A933" s="6"/>
      <c r="B933" s="6"/>
      <c r="C933" s="12"/>
      <c r="D933" s="12"/>
      <c r="E933" s="12"/>
      <c r="F933" s="12"/>
      <c r="G933" s="12"/>
      <c r="H933" s="12"/>
      <c r="I933" s="12"/>
      <c r="J933" s="12"/>
      <c r="K933" s="13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05"/>
      <c r="X933" s="12"/>
      <c r="Y933" s="105"/>
    </row>
    <row r="934" spans="1:25" ht="13.5" customHeight="1" x14ac:dyDescent="0.2">
      <c r="A934" s="6"/>
      <c r="B934" s="6"/>
      <c r="C934" s="12"/>
      <c r="D934" s="12"/>
      <c r="E934" s="12"/>
      <c r="F934" s="12"/>
      <c r="G934" s="12"/>
      <c r="H934" s="12"/>
      <c r="I934" s="12"/>
      <c r="J934" s="12"/>
      <c r="K934" s="13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05"/>
      <c r="X934" s="12"/>
      <c r="Y934" s="105"/>
    </row>
    <row r="935" spans="1:25" ht="13.5" customHeight="1" x14ac:dyDescent="0.2">
      <c r="A935" s="6"/>
      <c r="B935" s="6"/>
      <c r="C935" s="12"/>
      <c r="D935" s="12"/>
      <c r="E935" s="12"/>
      <c r="F935" s="12"/>
      <c r="G935" s="12"/>
      <c r="H935" s="12"/>
      <c r="I935" s="12"/>
      <c r="J935" s="12"/>
      <c r="K935" s="13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05"/>
      <c r="X935" s="12"/>
      <c r="Y935" s="105"/>
    </row>
    <row r="936" spans="1:25" ht="13.5" customHeight="1" x14ac:dyDescent="0.2">
      <c r="A936" s="6"/>
      <c r="B936" s="6"/>
      <c r="C936" s="12"/>
      <c r="D936" s="12"/>
      <c r="E936" s="12"/>
      <c r="F936" s="12"/>
      <c r="G936" s="12"/>
      <c r="H936" s="12"/>
      <c r="I936" s="12"/>
      <c r="J936" s="12"/>
      <c r="K936" s="13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05"/>
      <c r="X936" s="12"/>
      <c r="Y936" s="105"/>
    </row>
    <row r="937" spans="1:25" ht="13.5" customHeight="1" x14ac:dyDescent="0.2">
      <c r="A937" s="6"/>
      <c r="B937" s="6"/>
      <c r="C937" s="12"/>
      <c r="D937" s="12"/>
      <c r="E937" s="12"/>
      <c r="F937" s="12"/>
      <c r="G937" s="12"/>
      <c r="H937" s="12"/>
      <c r="I937" s="12"/>
      <c r="J937" s="12"/>
      <c r="K937" s="13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05"/>
      <c r="X937" s="12"/>
      <c r="Y937" s="105"/>
    </row>
    <row r="938" spans="1:25" ht="13.5" customHeight="1" x14ac:dyDescent="0.2">
      <c r="A938" s="6"/>
      <c r="B938" s="6"/>
      <c r="C938" s="12"/>
      <c r="D938" s="12"/>
      <c r="E938" s="12"/>
      <c r="F938" s="12"/>
      <c r="G938" s="12"/>
      <c r="H938" s="12"/>
      <c r="I938" s="12"/>
      <c r="J938" s="12"/>
      <c r="K938" s="13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05"/>
      <c r="X938" s="12"/>
      <c r="Y938" s="105"/>
    </row>
    <row r="939" spans="1:25" ht="13.5" customHeight="1" x14ac:dyDescent="0.2">
      <c r="A939" s="6"/>
      <c r="B939" s="6"/>
      <c r="C939" s="12"/>
      <c r="D939" s="12"/>
      <c r="E939" s="12"/>
      <c r="F939" s="12"/>
      <c r="G939" s="12"/>
      <c r="H939" s="12"/>
      <c r="I939" s="12"/>
      <c r="J939" s="12"/>
      <c r="K939" s="13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05"/>
      <c r="X939" s="12"/>
      <c r="Y939" s="105"/>
    </row>
    <row r="940" spans="1:25" ht="13.5" customHeight="1" x14ac:dyDescent="0.2">
      <c r="A940" s="6"/>
      <c r="B940" s="6"/>
      <c r="C940" s="12"/>
      <c r="D940" s="12"/>
      <c r="E940" s="12"/>
      <c r="F940" s="12"/>
      <c r="G940" s="12"/>
      <c r="H940" s="12"/>
      <c r="I940" s="12"/>
      <c r="J940" s="12"/>
      <c r="K940" s="13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05"/>
      <c r="X940" s="12"/>
      <c r="Y940" s="105"/>
    </row>
    <row r="941" spans="1:25" ht="13.5" customHeight="1" x14ac:dyDescent="0.2">
      <c r="A941" s="6"/>
      <c r="B941" s="6"/>
      <c r="C941" s="12"/>
      <c r="D941" s="12"/>
      <c r="E941" s="12"/>
      <c r="F941" s="12"/>
      <c r="G941" s="12"/>
      <c r="H941" s="12"/>
      <c r="I941" s="12"/>
      <c r="J941" s="12"/>
      <c r="K941" s="13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05"/>
      <c r="X941" s="12"/>
      <c r="Y941" s="105"/>
    </row>
    <row r="942" spans="1:25" ht="13.5" customHeight="1" x14ac:dyDescent="0.2">
      <c r="A942" s="6"/>
      <c r="B942" s="6"/>
      <c r="C942" s="12"/>
      <c r="D942" s="12"/>
      <c r="E942" s="12"/>
      <c r="F942" s="12"/>
      <c r="G942" s="12"/>
      <c r="H942" s="12"/>
      <c r="I942" s="12"/>
      <c r="J942" s="12"/>
      <c r="K942" s="13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05"/>
      <c r="X942" s="12"/>
      <c r="Y942" s="105"/>
    </row>
    <row r="943" spans="1:25" ht="13.5" customHeight="1" x14ac:dyDescent="0.2">
      <c r="A943" s="6"/>
      <c r="B943" s="6"/>
      <c r="C943" s="12"/>
      <c r="D943" s="12"/>
      <c r="E943" s="12"/>
      <c r="F943" s="12"/>
      <c r="G943" s="12"/>
      <c r="H943" s="12"/>
      <c r="I943" s="12"/>
      <c r="J943" s="12"/>
      <c r="K943" s="13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05"/>
      <c r="X943" s="12"/>
      <c r="Y943" s="105"/>
    </row>
    <row r="944" spans="1:25" ht="13.5" customHeight="1" x14ac:dyDescent="0.2">
      <c r="A944" s="6"/>
      <c r="B944" s="6"/>
      <c r="C944" s="12"/>
      <c r="D944" s="12"/>
      <c r="E944" s="12"/>
      <c r="F944" s="12"/>
      <c r="G944" s="12"/>
      <c r="H944" s="12"/>
      <c r="I944" s="12"/>
      <c r="J944" s="12"/>
      <c r="K944" s="13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05"/>
      <c r="X944" s="12"/>
      <c r="Y944" s="105"/>
    </row>
    <row r="945" spans="1:25" ht="13.5" customHeight="1" x14ac:dyDescent="0.2">
      <c r="A945" s="6"/>
      <c r="B945" s="6"/>
      <c r="C945" s="12"/>
      <c r="D945" s="12"/>
      <c r="E945" s="12"/>
      <c r="F945" s="12"/>
      <c r="G945" s="12"/>
      <c r="H945" s="12"/>
      <c r="I945" s="12"/>
      <c r="J945" s="12"/>
      <c r="K945" s="13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05"/>
      <c r="X945" s="12"/>
      <c r="Y945" s="105"/>
    </row>
    <row r="946" spans="1:25" ht="13.5" customHeight="1" x14ac:dyDescent="0.2">
      <c r="A946" s="6"/>
      <c r="B946" s="6"/>
      <c r="C946" s="12"/>
      <c r="D946" s="12"/>
      <c r="E946" s="12"/>
      <c r="F946" s="12"/>
      <c r="G946" s="12"/>
      <c r="H946" s="12"/>
      <c r="I946" s="12"/>
      <c r="J946" s="12"/>
      <c r="K946" s="13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05"/>
      <c r="X946" s="12"/>
      <c r="Y946" s="105"/>
    </row>
    <row r="947" spans="1:25" ht="13.5" customHeight="1" x14ac:dyDescent="0.2">
      <c r="A947" s="6"/>
      <c r="B947" s="6"/>
      <c r="C947" s="12"/>
      <c r="D947" s="12"/>
      <c r="E947" s="12"/>
      <c r="F947" s="12"/>
      <c r="G947" s="12"/>
      <c r="H947" s="12"/>
      <c r="I947" s="12"/>
      <c r="J947" s="12"/>
      <c r="K947" s="13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05"/>
      <c r="X947" s="12"/>
      <c r="Y947" s="105"/>
    </row>
    <row r="948" spans="1:25" ht="13.5" customHeight="1" x14ac:dyDescent="0.2">
      <c r="A948" s="6"/>
      <c r="B948" s="6"/>
      <c r="C948" s="12"/>
      <c r="D948" s="12"/>
      <c r="E948" s="12"/>
      <c r="F948" s="12"/>
      <c r="G948" s="12"/>
      <c r="H948" s="12"/>
      <c r="I948" s="12"/>
      <c r="J948" s="12"/>
      <c r="K948" s="13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05"/>
      <c r="X948" s="12"/>
      <c r="Y948" s="105"/>
    </row>
    <row r="949" spans="1:25" ht="13.5" customHeight="1" x14ac:dyDescent="0.2">
      <c r="A949" s="6"/>
      <c r="B949" s="6"/>
      <c r="C949" s="12"/>
      <c r="D949" s="12"/>
      <c r="E949" s="12"/>
      <c r="F949" s="12"/>
      <c r="G949" s="12"/>
      <c r="H949" s="12"/>
      <c r="I949" s="12"/>
      <c r="J949" s="12"/>
      <c r="K949" s="13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05"/>
      <c r="X949" s="12"/>
      <c r="Y949" s="105"/>
    </row>
    <row r="950" spans="1:25" ht="13.5" customHeight="1" x14ac:dyDescent="0.2">
      <c r="A950" s="6"/>
      <c r="B950" s="6"/>
      <c r="C950" s="12"/>
      <c r="D950" s="12"/>
      <c r="E950" s="12"/>
      <c r="F950" s="12"/>
      <c r="G950" s="12"/>
      <c r="H950" s="12"/>
      <c r="I950" s="12"/>
      <c r="J950" s="12"/>
      <c r="K950" s="13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05"/>
      <c r="X950" s="12"/>
      <c r="Y950" s="105"/>
    </row>
    <row r="951" spans="1:25" ht="13.5" customHeight="1" x14ac:dyDescent="0.2">
      <c r="A951" s="6"/>
      <c r="B951" s="6"/>
      <c r="C951" s="12"/>
      <c r="D951" s="12"/>
      <c r="E951" s="12"/>
      <c r="F951" s="12"/>
      <c r="G951" s="12"/>
      <c r="H951" s="12"/>
      <c r="I951" s="12"/>
      <c r="J951" s="12"/>
      <c r="K951" s="13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05"/>
      <c r="X951" s="12"/>
      <c r="Y951" s="105"/>
    </row>
    <row r="952" spans="1:25" ht="13.5" customHeight="1" x14ac:dyDescent="0.2">
      <c r="A952" s="6"/>
      <c r="B952" s="6"/>
      <c r="C952" s="12"/>
      <c r="D952" s="12"/>
      <c r="E952" s="12"/>
      <c r="F952" s="12"/>
      <c r="G952" s="12"/>
      <c r="H952" s="12"/>
      <c r="I952" s="12"/>
      <c r="J952" s="12"/>
      <c r="K952" s="13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05"/>
      <c r="X952" s="12"/>
      <c r="Y952" s="105"/>
    </row>
    <row r="953" spans="1:25" ht="13.5" customHeight="1" x14ac:dyDescent="0.2">
      <c r="A953" s="6"/>
      <c r="B953" s="6"/>
      <c r="C953" s="12"/>
      <c r="D953" s="12"/>
      <c r="E953" s="12"/>
      <c r="F953" s="12"/>
      <c r="G953" s="12"/>
      <c r="H953" s="12"/>
      <c r="I953" s="12"/>
      <c r="J953" s="12"/>
      <c r="K953" s="13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05"/>
      <c r="X953" s="12"/>
      <c r="Y953" s="105"/>
    </row>
    <row r="954" spans="1:25" ht="13.5" customHeight="1" x14ac:dyDescent="0.2">
      <c r="A954" s="6"/>
      <c r="B954" s="6"/>
      <c r="C954" s="12"/>
      <c r="D954" s="12"/>
      <c r="E954" s="12"/>
      <c r="F954" s="12"/>
      <c r="G954" s="12"/>
      <c r="H954" s="12"/>
      <c r="I954" s="12"/>
      <c r="J954" s="12"/>
      <c r="K954" s="13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05"/>
      <c r="X954" s="12"/>
      <c r="Y954" s="105"/>
    </row>
    <row r="955" spans="1:25" ht="13.5" customHeight="1" x14ac:dyDescent="0.2">
      <c r="A955" s="6"/>
      <c r="B955" s="6"/>
      <c r="C955" s="12"/>
      <c r="D955" s="12"/>
      <c r="E955" s="12"/>
      <c r="F955" s="12"/>
      <c r="G955" s="12"/>
      <c r="H955" s="12"/>
      <c r="I955" s="12"/>
      <c r="J955" s="12"/>
      <c r="K955" s="13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05"/>
      <c r="X955" s="12"/>
      <c r="Y955" s="105"/>
    </row>
    <row r="956" spans="1:25" ht="13.5" customHeight="1" x14ac:dyDescent="0.2">
      <c r="A956" s="6"/>
      <c r="B956" s="6"/>
      <c r="C956" s="12"/>
      <c r="D956" s="12"/>
      <c r="E956" s="12"/>
      <c r="F956" s="12"/>
      <c r="G956" s="12"/>
      <c r="H956" s="12"/>
      <c r="I956" s="12"/>
      <c r="J956" s="12"/>
      <c r="K956" s="13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05"/>
      <c r="X956" s="12"/>
      <c r="Y956" s="105"/>
    </row>
    <row r="957" spans="1:25" ht="13.5" customHeight="1" x14ac:dyDescent="0.2">
      <c r="A957" s="6"/>
      <c r="B957" s="6"/>
      <c r="C957" s="12"/>
      <c r="D957" s="12"/>
      <c r="E957" s="12"/>
      <c r="F957" s="12"/>
      <c r="G957" s="12"/>
      <c r="H957" s="12"/>
      <c r="I957" s="12"/>
      <c r="J957" s="12"/>
      <c r="K957" s="13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05"/>
      <c r="X957" s="12"/>
      <c r="Y957" s="105"/>
    </row>
    <row r="958" spans="1:25" ht="13.5" customHeight="1" x14ac:dyDescent="0.2">
      <c r="A958" s="6"/>
      <c r="B958" s="6"/>
      <c r="C958" s="12"/>
      <c r="D958" s="12"/>
      <c r="E958" s="12"/>
      <c r="F958" s="12"/>
      <c r="G958" s="12"/>
      <c r="H958" s="12"/>
      <c r="I958" s="12"/>
      <c r="J958" s="12"/>
      <c r="K958" s="13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05"/>
      <c r="X958" s="12"/>
      <c r="Y958" s="105"/>
    </row>
    <row r="959" spans="1:25" ht="13.5" customHeight="1" x14ac:dyDescent="0.2">
      <c r="A959" s="6"/>
      <c r="B959" s="6"/>
      <c r="C959" s="12"/>
      <c r="D959" s="12"/>
      <c r="E959" s="12"/>
      <c r="F959" s="12"/>
      <c r="G959" s="12"/>
      <c r="H959" s="12"/>
      <c r="I959" s="12"/>
      <c r="J959" s="12"/>
      <c r="K959" s="13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05"/>
      <c r="X959" s="12"/>
      <c r="Y959" s="105"/>
    </row>
    <row r="960" spans="1:25" ht="13.5" customHeight="1" x14ac:dyDescent="0.2">
      <c r="A960" s="6"/>
      <c r="B960" s="6"/>
      <c r="C960" s="12"/>
      <c r="D960" s="12"/>
      <c r="E960" s="12"/>
      <c r="F960" s="12"/>
      <c r="G960" s="12"/>
      <c r="H960" s="12"/>
      <c r="I960" s="12"/>
      <c r="J960" s="12"/>
      <c r="K960" s="13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05"/>
      <c r="X960" s="12"/>
      <c r="Y960" s="105"/>
    </row>
    <row r="961" spans="1:25" ht="13.5" customHeight="1" x14ac:dyDescent="0.2">
      <c r="A961" s="6"/>
      <c r="B961" s="6"/>
      <c r="C961" s="12"/>
      <c r="D961" s="12"/>
      <c r="E961" s="12"/>
      <c r="F961" s="12"/>
      <c r="G961" s="12"/>
      <c r="H961" s="12"/>
      <c r="I961" s="12"/>
      <c r="J961" s="12"/>
      <c r="K961" s="13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05"/>
      <c r="X961" s="12"/>
      <c r="Y961" s="105"/>
    </row>
    <row r="962" spans="1:25" ht="13.5" customHeight="1" x14ac:dyDescent="0.2">
      <c r="A962" s="6"/>
      <c r="B962" s="6"/>
      <c r="C962" s="12"/>
      <c r="D962" s="12"/>
      <c r="E962" s="12"/>
      <c r="F962" s="12"/>
      <c r="G962" s="12"/>
      <c r="H962" s="12"/>
      <c r="I962" s="12"/>
      <c r="J962" s="12"/>
      <c r="K962" s="13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05"/>
      <c r="X962" s="12"/>
      <c r="Y962" s="105"/>
    </row>
    <row r="963" spans="1:25" ht="13.5" customHeight="1" x14ac:dyDescent="0.2">
      <c r="A963" s="6"/>
      <c r="B963" s="6"/>
      <c r="C963" s="12"/>
      <c r="D963" s="12"/>
      <c r="E963" s="12"/>
      <c r="F963" s="12"/>
      <c r="G963" s="12"/>
      <c r="H963" s="12"/>
      <c r="I963" s="12"/>
      <c r="J963" s="12"/>
      <c r="K963" s="13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05"/>
      <c r="X963" s="12"/>
      <c r="Y963" s="105"/>
    </row>
    <row r="964" spans="1:25" ht="13.5" customHeight="1" x14ac:dyDescent="0.2">
      <c r="A964" s="6"/>
      <c r="B964" s="6"/>
      <c r="C964" s="12"/>
      <c r="D964" s="12"/>
      <c r="E964" s="12"/>
      <c r="F964" s="12"/>
      <c r="G964" s="12"/>
      <c r="H964" s="12"/>
      <c r="I964" s="12"/>
      <c r="J964" s="12"/>
      <c r="K964" s="13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05"/>
      <c r="X964" s="12"/>
      <c r="Y964" s="105"/>
    </row>
    <row r="965" spans="1:25" ht="13.5" customHeight="1" x14ac:dyDescent="0.2">
      <c r="A965" s="6"/>
      <c r="B965" s="6"/>
      <c r="C965" s="12"/>
      <c r="D965" s="12"/>
      <c r="E965" s="12"/>
      <c r="F965" s="12"/>
      <c r="G965" s="12"/>
      <c r="H965" s="12"/>
      <c r="I965" s="12"/>
      <c r="J965" s="12"/>
      <c r="K965" s="13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05"/>
      <c r="X965" s="12"/>
      <c r="Y965" s="105"/>
    </row>
    <row r="966" spans="1:25" ht="13.5" customHeight="1" x14ac:dyDescent="0.2">
      <c r="A966" s="6"/>
      <c r="B966" s="6"/>
      <c r="C966" s="12"/>
      <c r="D966" s="12"/>
      <c r="E966" s="12"/>
      <c r="F966" s="12"/>
      <c r="G966" s="12"/>
      <c r="H966" s="12"/>
      <c r="I966" s="12"/>
      <c r="J966" s="12"/>
      <c r="K966" s="13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05"/>
      <c r="X966" s="12"/>
      <c r="Y966" s="105"/>
    </row>
    <row r="967" spans="1:25" ht="13.5" customHeight="1" x14ac:dyDescent="0.2">
      <c r="A967" s="6"/>
      <c r="B967" s="6"/>
      <c r="C967" s="12"/>
      <c r="D967" s="12"/>
      <c r="E967" s="12"/>
      <c r="F967" s="12"/>
      <c r="G967" s="12"/>
      <c r="H967" s="12"/>
      <c r="I967" s="12"/>
      <c r="J967" s="12"/>
      <c r="K967" s="13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05"/>
      <c r="X967" s="12"/>
      <c r="Y967" s="105"/>
    </row>
    <row r="968" spans="1:25" ht="13.5" customHeight="1" x14ac:dyDescent="0.2">
      <c r="A968" s="6"/>
      <c r="B968" s="6"/>
      <c r="C968" s="12"/>
      <c r="D968" s="12"/>
      <c r="E968" s="12"/>
      <c r="F968" s="12"/>
      <c r="G968" s="12"/>
      <c r="H968" s="12"/>
      <c r="I968" s="12"/>
      <c r="J968" s="12"/>
      <c r="K968" s="13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05"/>
      <c r="X968" s="12"/>
      <c r="Y968" s="105"/>
    </row>
    <row r="969" spans="1:25" ht="13.5" customHeight="1" x14ac:dyDescent="0.2">
      <c r="A969" s="6"/>
      <c r="B969" s="6"/>
      <c r="C969" s="12"/>
      <c r="D969" s="12"/>
      <c r="E969" s="12"/>
      <c r="F969" s="12"/>
      <c r="G969" s="12"/>
      <c r="H969" s="12"/>
      <c r="I969" s="12"/>
      <c r="J969" s="12"/>
      <c r="K969" s="13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05"/>
      <c r="X969" s="12"/>
      <c r="Y969" s="105"/>
    </row>
    <row r="970" spans="1:25" ht="13.5" customHeight="1" x14ac:dyDescent="0.2">
      <c r="A970" s="6"/>
      <c r="B970" s="6"/>
      <c r="C970" s="12"/>
      <c r="D970" s="12"/>
      <c r="E970" s="12"/>
      <c r="F970" s="12"/>
      <c r="G970" s="12"/>
      <c r="H970" s="12"/>
      <c r="I970" s="12"/>
      <c r="J970" s="12"/>
      <c r="K970" s="13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05"/>
      <c r="X970" s="12"/>
      <c r="Y970" s="105"/>
    </row>
    <row r="971" spans="1:25" ht="13.5" customHeight="1" x14ac:dyDescent="0.2">
      <c r="A971" s="6"/>
      <c r="B971" s="6"/>
      <c r="C971" s="12"/>
      <c r="D971" s="12"/>
      <c r="E971" s="12"/>
      <c r="F971" s="12"/>
      <c r="G971" s="12"/>
      <c r="H971" s="12"/>
      <c r="I971" s="12"/>
      <c r="J971" s="12"/>
      <c r="K971" s="13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05"/>
      <c r="X971" s="12"/>
      <c r="Y971" s="105"/>
    </row>
    <row r="972" spans="1:25" ht="13.5" customHeight="1" x14ac:dyDescent="0.2">
      <c r="A972" s="6"/>
      <c r="B972" s="6"/>
      <c r="C972" s="12"/>
      <c r="D972" s="12"/>
      <c r="E972" s="12"/>
      <c r="F972" s="12"/>
      <c r="G972" s="12"/>
      <c r="H972" s="12"/>
      <c r="I972" s="12"/>
      <c r="J972" s="12"/>
      <c r="K972" s="13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05"/>
      <c r="X972" s="12"/>
      <c r="Y972" s="105"/>
    </row>
    <row r="973" spans="1:25" ht="13.5" customHeight="1" x14ac:dyDescent="0.2">
      <c r="A973" s="6"/>
      <c r="B973" s="6"/>
      <c r="C973" s="12"/>
      <c r="D973" s="12"/>
      <c r="E973" s="12"/>
      <c r="F973" s="12"/>
      <c r="G973" s="12"/>
      <c r="H973" s="12"/>
      <c r="I973" s="12"/>
      <c r="J973" s="12"/>
      <c r="K973" s="13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05"/>
      <c r="X973" s="12"/>
      <c r="Y973" s="105"/>
    </row>
    <row r="974" spans="1:25" ht="13.5" customHeight="1" x14ac:dyDescent="0.2">
      <c r="A974" s="6"/>
      <c r="B974" s="6"/>
      <c r="C974" s="12"/>
      <c r="D974" s="12"/>
      <c r="E974" s="12"/>
      <c r="F974" s="12"/>
      <c r="G974" s="12"/>
      <c r="H974" s="12"/>
      <c r="I974" s="12"/>
      <c r="J974" s="12"/>
      <c r="K974" s="13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05"/>
      <c r="X974" s="12"/>
      <c r="Y974" s="105"/>
    </row>
    <row r="975" spans="1:25" ht="13.5" customHeight="1" x14ac:dyDescent="0.2">
      <c r="A975" s="6"/>
      <c r="B975" s="6"/>
      <c r="C975" s="12"/>
      <c r="D975" s="12"/>
      <c r="E975" s="12"/>
      <c r="F975" s="12"/>
      <c r="G975" s="12"/>
      <c r="H975" s="12"/>
      <c r="I975" s="12"/>
      <c r="J975" s="12"/>
      <c r="K975" s="13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05"/>
      <c r="X975" s="12"/>
      <c r="Y975" s="105"/>
    </row>
    <row r="976" spans="1:25" ht="13.5" customHeight="1" x14ac:dyDescent="0.2">
      <c r="A976" s="6"/>
      <c r="B976" s="6"/>
      <c r="C976" s="12"/>
      <c r="D976" s="12"/>
      <c r="E976" s="12"/>
      <c r="F976" s="12"/>
      <c r="G976" s="12"/>
      <c r="H976" s="12"/>
      <c r="I976" s="12"/>
      <c r="J976" s="12"/>
      <c r="K976" s="13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05"/>
      <c r="X976" s="12"/>
      <c r="Y976" s="105"/>
    </row>
    <row r="977" spans="1:25" ht="13.5" customHeight="1" x14ac:dyDescent="0.2">
      <c r="A977" s="6"/>
      <c r="B977" s="6"/>
      <c r="C977" s="12"/>
      <c r="D977" s="12"/>
      <c r="E977" s="12"/>
      <c r="F977" s="12"/>
      <c r="G977" s="12"/>
      <c r="H977" s="12"/>
      <c r="I977" s="12"/>
      <c r="J977" s="12"/>
      <c r="K977" s="13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05"/>
      <c r="X977" s="12"/>
      <c r="Y977" s="105"/>
    </row>
    <row r="978" spans="1:25" ht="13.5" customHeight="1" x14ac:dyDescent="0.2">
      <c r="A978" s="6"/>
      <c r="B978" s="6"/>
      <c r="C978" s="12"/>
      <c r="D978" s="12"/>
      <c r="E978" s="12"/>
      <c r="F978" s="12"/>
      <c r="G978" s="12"/>
      <c r="H978" s="12"/>
      <c r="I978" s="12"/>
      <c r="J978" s="12"/>
      <c r="K978" s="13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05"/>
      <c r="X978" s="12"/>
      <c r="Y978" s="105"/>
    </row>
    <row r="979" spans="1:25" ht="13.5" customHeight="1" x14ac:dyDescent="0.2">
      <c r="A979" s="6"/>
      <c r="B979" s="6"/>
      <c r="C979" s="12"/>
      <c r="D979" s="12"/>
      <c r="E979" s="12"/>
      <c r="F979" s="12"/>
      <c r="G979" s="12"/>
      <c r="H979" s="12"/>
      <c r="I979" s="12"/>
      <c r="J979" s="12"/>
      <c r="K979" s="13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05"/>
      <c r="X979" s="12"/>
      <c r="Y979" s="105"/>
    </row>
    <row r="980" spans="1:25" ht="13.5" customHeight="1" x14ac:dyDescent="0.2">
      <c r="A980" s="6"/>
      <c r="B980" s="6"/>
      <c r="C980" s="12"/>
      <c r="D980" s="12"/>
      <c r="E980" s="12"/>
      <c r="F980" s="12"/>
      <c r="G980" s="12"/>
      <c r="H980" s="12"/>
      <c r="I980" s="12"/>
      <c r="J980" s="12"/>
      <c r="K980" s="13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05"/>
      <c r="X980" s="12"/>
      <c r="Y980" s="105"/>
    </row>
    <row r="981" spans="1:25" ht="13.5" customHeight="1" x14ac:dyDescent="0.2">
      <c r="A981" s="6"/>
      <c r="B981" s="6"/>
      <c r="C981" s="12"/>
      <c r="D981" s="12"/>
      <c r="E981" s="12"/>
      <c r="F981" s="12"/>
      <c r="G981" s="12"/>
      <c r="H981" s="12"/>
      <c r="I981" s="12"/>
      <c r="J981" s="12"/>
      <c r="K981" s="13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05"/>
      <c r="X981" s="12"/>
      <c r="Y981" s="105"/>
    </row>
    <row r="982" spans="1:25" ht="13.5" customHeight="1" x14ac:dyDescent="0.2">
      <c r="A982" s="6"/>
      <c r="B982" s="6"/>
      <c r="C982" s="12"/>
      <c r="D982" s="12"/>
      <c r="E982" s="12"/>
      <c r="F982" s="12"/>
      <c r="G982" s="12"/>
      <c r="H982" s="12"/>
      <c r="I982" s="12"/>
      <c r="J982" s="12"/>
      <c r="K982" s="13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05"/>
      <c r="X982" s="12"/>
      <c r="Y982" s="105"/>
    </row>
    <row r="983" spans="1:25" ht="13.5" customHeight="1" x14ac:dyDescent="0.2">
      <c r="A983" s="6"/>
      <c r="B983" s="6"/>
      <c r="C983" s="12"/>
      <c r="D983" s="12"/>
      <c r="E983" s="12"/>
      <c r="F983" s="12"/>
      <c r="G983" s="12"/>
      <c r="H983" s="12"/>
      <c r="I983" s="12"/>
      <c r="J983" s="12"/>
      <c r="K983" s="13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05"/>
      <c r="X983" s="12"/>
      <c r="Y983" s="105"/>
    </row>
    <row r="984" spans="1:25" ht="13.5" customHeight="1" x14ac:dyDescent="0.2">
      <c r="A984" s="6"/>
      <c r="B984" s="6"/>
      <c r="C984" s="12"/>
      <c r="D984" s="12"/>
      <c r="E984" s="12"/>
      <c r="F984" s="12"/>
      <c r="G984" s="12"/>
      <c r="H984" s="12"/>
      <c r="I984" s="12"/>
      <c r="J984" s="12"/>
      <c r="K984" s="13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05"/>
      <c r="X984" s="12"/>
      <c r="Y984" s="105"/>
    </row>
    <row r="985" spans="1:25" ht="13.5" customHeight="1" x14ac:dyDescent="0.2">
      <c r="A985" s="6"/>
      <c r="B985" s="6"/>
      <c r="C985" s="12"/>
      <c r="D985" s="12"/>
      <c r="E985" s="12"/>
      <c r="F985" s="12"/>
      <c r="G985" s="12"/>
      <c r="H985" s="12"/>
      <c r="I985" s="12"/>
      <c r="J985" s="12"/>
      <c r="K985" s="13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05"/>
      <c r="X985" s="12"/>
      <c r="Y985" s="105"/>
    </row>
    <row r="986" spans="1:25" ht="13.5" customHeight="1" x14ac:dyDescent="0.2">
      <c r="A986" s="6"/>
      <c r="B986" s="6"/>
      <c r="C986" s="12"/>
      <c r="D986" s="12"/>
      <c r="E986" s="12"/>
      <c r="F986" s="12"/>
      <c r="G986" s="12"/>
      <c r="H986" s="12"/>
      <c r="I986" s="12"/>
      <c r="J986" s="12"/>
      <c r="K986" s="13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05"/>
      <c r="X986" s="12"/>
      <c r="Y986" s="105"/>
    </row>
    <row r="987" spans="1:25" ht="13.5" customHeight="1" x14ac:dyDescent="0.2">
      <c r="A987" s="6"/>
      <c r="B987" s="6"/>
      <c r="C987" s="12"/>
      <c r="D987" s="12"/>
      <c r="E987" s="12"/>
      <c r="F987" s="12"/>
      <c r="G987" s="12"/>
      <c r="H987" s="12"/>
      <c r="I987" s="12"/>
      <c r="J987" s="12"/>
      <c r="K987" s="13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05"/>
      <c r="X987" s="12"/>
      <c r="Y987" s="105"/>
    </row>
    <row r="988" spans="1:25" ht="13.5" customHeight="1" x14ac:dyDescent="0.2">
      <c r="A988" s="6"/>
      <c r="B988" s="6"/>
      <c r="C988" s="12"/>
      <c r="D988" s="12"/>
      <c r="E988" s="12"/>
      <c r="F988" s="12"/>
      <c r="G988" s="12"/>
      <c r="H988" s="12"/>
      <c r="I988" s="12"/>
      <c r="J988" s="12"/>
      <c r="K988" s="13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05"/>
      <c r="X988" s="12"/>
      <c r="Y988" s="105"/>
    </row>
    <row r="989" spans="1:25" ht="13.5" customHeight="1" x14ac:dyDescent="0.2">
      <c r="A989" s="6"/>
      <c r="B989" s="6"/>
      <c r="C989" s="12"/>
      <c r="D989" s="12"/>
      <c r="E989" s="12"/>
      <c r="F989" s="12"/>
      <c r="G989" s="12"/>
      <c r="H989" s="12"/>
      <c r="I989" s="12"/>
      <c r="J989" s="12"/>
      <c r="K989" s="13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05"/>
      <c r="X989" s="12"/>
      <c r="Y989" s="105"/>
    </row>
    <row r="990" spans="1:25" ht="13.5" customHeight="1" x14ac:dyDescent="0.2">
      <c r="A990" s="6"/>
      <c r="B990" s="6"/>
      <c r="C990" s="12"/>
      <c r="D990" s="12"/>
      <c r="E990" s="12"/>
      <c r="F990" s="12"/>
      <c r="G990" s="12"/>
      <c r="H990" s="12"/>
      <c r="I990" s="12"/>
      <c r="J990" s="12"/>
      <c r="K990" s="13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05"/>
      <c r="X990" s="12"/>
      <c r="Y990" s="105"/>
    </row>
    <row r="991" spans="1:25" ht="13.5" customHeight="1" x14ac:dyDescent="0.2">
      <c r="A991" s="6"/>
      <c r="B991" s="6"/>
      <c r="C991" s="12"/>
      <c r="D991" s="12"/>
      <c r="E991" s="12"/>
      <c r="F991" s="12"/>
      <c r="G991" s="12"/>
      <c r="H991" s="12"/>
      <c r="I991" s="12"/>
      <c r="J991" s="12"/>
      <c r="K991" s="13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05"/>
      <c r="X991" s="12"/>
      <c r="Y991" s="105"/>
    </row>
    <row r="992" spans="1:25" ht="13.5" customHeight="1" x14ac:dyDescent="0.2">
      <c r="A992" s="6"/>
      <c r="B992" s="6"/>
      <c r="C992" s="12"/>
      <c r="D992" s="12"/>
      <c r="E992" s="12"/>
      <c r="F992" s="12"/>
      <c r="G992" s="12"/>
      <c r="H992" s="12"/>
      <c r="I992" s="12"/>
      <c r="J992" s="12"/>
      <c r="K992" s="13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05"/>
      <c r="X992" s="12"/>
      <c r="Y992" s="105"/>
    </row>
    <row r="993" spans="1:25" ht="13.5" customHeight="1" x14ac:dyDescent="0.2">
      <c r="A993" s="6"/>
      <c r="B993" s="6"/>
      <c r="C993" s="12"/>
      <c r="D993" s="12"/>
      <c r="E993" s="12"/>
      <c r="F993" s="12"/>
      <c r="G993" s="12"/>
      <c r="H993" s="12"/>
      <c r="I993" s="12"/>
      <c r="J993" s="12"/>
      <c r="K993" s="13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05"/>
      <c r="X993" s="12"/>
      <c r="Y993" s="105"/>
    </row>
    <row r="994" spans="1:25" ht="13.5" customHeight="1" x14ac:dyDescent="0.2">
      <c r="A994" s="6"/>
      <c r="B994" s="6"/>
      <c r="C994" s="12"/>
      <c r="D994" s="12"/>
      <c r="E994" s="12"/>
      <c r="F994" s="12"/>
      <c r="G994" s="12"/>
      <c r="H994" s="12"/>
      <c r="I994" s="12"/>
      <c r="J994" s="12"/>
      <c r="K994" s="13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05"/>
      <c r="X994" s="12"/>
      <c r="Y994" s="105"/>
    </row>
    <row r="995" spans="1:25" ht="13.5" customHeight="1" x14ac:dyDescent="0.2">
      <c r="A995" s="6"/>
      <c r="B995" s="6"/>
      <c r="C995" s="12"/>
      <c r="D995" s="12"/>
      <c r="E995" s="12"/>
      <c r="F995" s="12"/>
      <c r="G995" s="12"/>
      <c r="H995" s="12"/>
      <c r="I995" s="12"/>
      <c r="J995" s="12"/>
      <c r="K995" s="13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05"/>
      <c r="X995" s="12"/>
      <c r="Y995" s="105"/>
    </row>
    <row r="996" spans="1:25" ht="13.5" customHeight="1" x14ac:dyDescent="0.2">
      <c r="A996" s="6"/>
      <c r="B996" s="6"/>
      <c r="C996" s="12"/>
      <c r="D996" s="12"/>
      <c r="E996" s="12"/>
      <c r="F996" s="12"/>
      <c r="G996" s="12"/>
      <c r="H996" s="12"/>
      <c r="I996" s="12"/>
      <c r="J996" s="12"/>
      <c r="K996" s="13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05"/>
      <c r="X996" s="12"/>
      <c r="Y996" s="105"/>
    </row>
    <row r="997" spans="1:25" ht="13.5" customHeight="1" x14ac:dyDescent="0.2">
      <c r="A997" s="6"/>
      <c r="B997" s="6"/>
      <c r="C997" s="12"/>
      <c r="D997" s="12"/>
      <c r="E997" s="12"/>
      <c r="F997" s="12"/>
      <c r="G997" s="12"/>
      <c r="H997" s="12"/>
      <c r="I997" s="12"/>
      <c r="J997" s="12"/>
      <c r="K997" s="13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05"/>
      <c r="X997" s="12"/>
      <c r="Y997" s="105"/>
    </row>
    <row r="998" spans="1:25" ht="13.5" customHeight="1" x14ac:dyDescent="0.2">
      <c r="A998" s="6"/>
      <c r="B998" s="6"/>
      <c r="C998" s="12"/>
      <c r="D998" s="12"/>
      <c r="E998" s="12"/>
      <c r="F998" s="12"/>
      <c r="G998" s="12"/>
      <c r="H998" s="12"/>
      <c r="I998" s="12"/>
      <c r="J998" s="12"/>
      <c r="K998" s="13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05"/>
      <c r="X998" s="12"/>
      <c r="Y998" s="105"/>
    </row>
    <row r="999" spans="1:25" ht="13.5" customHeight="1" x14ac:dyDescent="0.2">
      <c r="A999" s="6"/>
      <c r="B999" s="6"/>
      <c r="C999" s="12"/>
      <c r="D999" s="12"/>
      <c r="E999" s="12"/>
      <c r="F999" s="12"/>
      <c r="G999" s="12"/>
      <c r="H999" s="12"/>
      <c r="I999" s="12"/>
      <c r="J999" s="12"/>
      <c r="K999" s="13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05"/>
      <c r="X999" s="12"/>
      <c r="Y999" s="105"/>
    </row>
    <row r="1000" spans="1:25" ht="13.5" customHeight="1" x14ac:dyDescent="0.2">
      <c r="A1000" s="6"/>
      <c r="B1000" s="6"/>
      <c r="C1000" s="12"/>
      <c r="D1000" s="12"/>
      <c r="E1000" s="12"/>
      <c r="F1000" s="12"/>
      <c r="G1000" s="12"/>
      <c r="H1000" s="12"/>
      <c r="I1000" s="12"/>
      <c r="J1000" s="12"/>
      <c r="K1000" s="13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05"/>
      <c r="X1000" s="12"/>
      <c r="Y1000" s="105"/>
    </row>
    <row r="1001" spans="1:25" ht="13.5" customHeight="1" x14ac:dyDescent="0.2">
      <c r="A1001" s="6"/>
      <c r="B1001" s="6"/>
      <c r="C1001" s="12"/>
      <c r="D1001" s="12"/>
      <c r="E1001" s="12"/>
      <c r="F1001" s="12"/>
      <c r="G1001" s="12"/>
      <c r="H1001" s="12"/>
      <c r="I1001" s="12"/>
      <c r="J1001" s="12"/>
      <c r="K1001" s="13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05"/>
      <c r="X1001" s="12"/>
      <c r="Y1001" s="105"/>
    </row>
  </sheetData>
  <mergeCells count="1">
    <mergeCell ref="A4:B4"/>
  </mergeCells>
  <printOptions gridLines="1"/>
  <pageMargins left="0.25" right="0.25" top="0.75" bottom="0.75" header="0" footer="0"/>
  <pageSetup fitToHeight="0" orientation="portrait" cellComments="atEnd" r:id="rId1"/>
  <headerFooter>
    <oddHeader>&amp;LNYPTA Proposed Operating Budget 2022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13"/>
  <sheetViews>
    <sheetView topLeftCell="A25" zoomScale="341" workbookViewId="0">
      <selection activeCell="A36" sqref="A36"/>
    </sheetView>
  </sheetViews>
  <sheetFormatPr baseColWidth="10" defaultColWidth="14.5" defaultRowHeight="15" customHeight="1" x14ac:dyDescent="0.2"/>
  <cols>
    <col min="1" max="1" width="31.5" customWidth="1"/>
    <col min="2" max="2" width="19.83203125" customWidth="1"/>
    <col min="3" max="8" width="8.6640625" customWidth="1"/>
    <col min="9" max="9" width="25.33203125" customWidth="1"/>
    <col min="10" max="26" width="8.6640625" customWidth="1"/>
  </cols>
  <sheetData>
    <row r="1" spans="1:3" ht="14.25" customHeight="1" x14ac:dyDescent="0.2">
      <c r="A1" s="85" t="s">
        <v>183</v>
      </c>
    </row>
    <row r="2" spans="1:3" ht="14.25" customHeight="1" x14ac:dyDescent="0.2">
      <c r="A2" s="90" t="s">
        <v>177</v>
      </c>
    </row>
    <row r="3" spans="1:3" ht="14.25" customHeight="1" x14ac:dyDescent="0.2">
      <c r="A3" s="87"/>
    </row>
    <row r="4" spans="1:3" ht="14.25" customHeight="1" x14ac:dyDescent="0.2">
      <c r="A4" s="97" t="s">
        <v>178</v>
      </c>
      <c r="B4" s="88" t="s">
        <v>179</v>
      </c>
    </row>
    <row r="5" spans="1:3" ht="14.25" customHeight="1" x14ac:dyDescent="0.2">
      <c r="A5" s="94"/>
      <c r="B5" s="85" t="s">
        <v>184</v>
      </c>
    </row>
    <row r="6" spans="1:3" ht="14.25" customHeight="1" x14ac:dyDescent="0.2">
      <c r="A6" s="94"/>
      <c r="B6" s="85" t="s">
        <v>185</v>
      </c>
    </row>
    <row r="7" spans="1:3" ht="14.25" customHeight="1" x14ac:dyDescent="0.2">
      <c r="A7" s="94"/>
      <c r="B7" s="85"/>
    </row>
    <row r="8" spans="1:3" ht="14.25" customHeight="1" x14ac:dyDescent="0.2">
      <c r="A8" s="97" t="s">
        <v>180</v>
      </c>
      <c r="B8" s="88" t="s">
        <v>181</v>
      </c>
    </row>
    <row r="9" spans="1:3" ht="14.25" customHeight="1" x14ac:dyDescent="0.2">
      <c r="A9" s="98"/>
    </row>
    <row r="10" spans="1:3" ht="14.25" customHeight="1" x14ac:dyDescent="0.2">
      <c r="A10" s="97" t="s">
        <v>186</v>
      </c>
      <c r="B10" s="85" t="s">
        <v>187</v>
      </c>
      <c r="C10" s="87"/>
    </row>
    <row r="11" spans="1:3" ht="14.25" customHeight="1" x14ac:dyDescent="0.2">
      <c r="A11" s="97"/>
      <c r="B11" s="85"/>
      <c r="C11" s="87"/>
    </row>
    <row r="12" spans="1:3" ht="14.25" customHeight="1" x14ac:dyDescent="0.2">
      <c r="A12" s="97" t="s">
        <v>191</v>
      </c>
      <c r="B12" s="85" t="s">
        <v>192</v>
      </c>
      <c r="C12" s="87"/>
    </row>
    <row r="13" spans="1:3" ht="14.25" customHeight="1" x14ac:dyDescent="0.2"/>
    <row r="14" spans="1:3" ht="14.25" customHeight="1" x14ac:dyDescent="0.2"/>
    <row r="15" spans="1:3" ht="14.25" customHeight="1" x14ac:dyDescent="0.2">
      <c r="A15" s="89" t="s">
        <v>188</v>
      </c>
    </row>
    <row r="16" spans="1:3" ht="14.25" customHeight="1" x14ac:dyDescent="0.2"/>
    <row r="17" spans="1:2" ht="14.25" customHeight="1" x14ac:dyDescent="0.2">
      <c r="A17" s="97" t="s">
        <v>178</v>
      </c>
      <c r="B17" s="93" t="s">
        <v>193</v>
      </c>
    </row>
    <row r="18" spans="1:2" ht="14.25" customHeight="1" x14ac:dyDescent="0.2">
      <c r="A18" s="94"/>
      <c r="B18" s="88" t="s">
        <v>189</v>
      </c>
    </row>
    <row r="19" spans="1:2" ht="14.25" customHeight="1" x14ac:dyDescent="0.2">
      <c r="A19" s="94"/>
      <c r="B19" s="93" t="s">
        <v>190</v>
      </c>
    </row>
    <row r="20" spans="1:2" ht="14.25" customHeight="1" x14ac:dyDescent="0.2">
      <c r="A20" s="94"/>
    </row>
    <row r="21" spans="1:2" ht="14.25" customHeight="1" x14ac:dyDescent="0.2">
      <c r="A21" s="99" t="s">
        <v>180</v>
      </c>
      <c r="B21" s="91" t="s">
        <v>194</v>
      </c>
    </row>
    <row r="22" spans="1:2" ht="14.25" customHeight="1" x14ac:dyDescent="0.2">
      <c r="A22" s="99"/>
      <c r="B22" s="91"/>
    </row>
    <row r="23" spans="1:2" ht="14.25" customHeight="1" x14ac:dyDescent="0.2">
      <c r="A23" s="99" t="s">
        <v>186</v>
      </c>
      <c r="B23" s="96">
        <v>85</v>
      </c>
    </row>
    <row r="24" spans="1:2" ht="14.25" customHeight="1" x14ac:dyDescent="0.2">
      <c r="A24" s="99"/>
      <c r="B24" s="92"/>
    </row>
    <row r="25" spans="1:2" ht="14.25" customHeight="1" x14ac:dyDescent="0.2">
      <c r="A25" s="99" t="s">
        <v>191</v>
      </c>
      <c r="B25" s="85" t="s">
        <v>192</v>
      </c>
    </row>
    <row r="26" spans="1:2" ht="14.25" customHeight="1" x14ac:dyDescent="0.2">
      <c r="A26" s="91"/>
      <c r="B26" s="92"/>
    </row>
    <row r="27" spans="1:2" ht="14.25" customHeight="1" x14ac:dyDescent="0.2">
      <c r="A27" s="91"/>
      <c r="B27" s="92"/>
    </row>
    <row r="28" spans="1:2" ht="14.25" customHeight="1" x14ac:dyDescent="0.2">
      <c r="A28" s="95" t="s">
        <v>182</v>
      </c>
    </row>
    <row r="29" spans="1:2" ht="14.25" customHeight="1" x14ac:dyDescent="0.2">
      <c r="A29" s="85" t="s">
        <v>170</v>
      </c>
      <c r="B29" s="86">
        <v>180</v>
      </c>
    </row>
    <row r="30" spans="1:2" ht="14.25" customHeight="1" x14ac:dyDescent="0.2">
      <c r="A30" s="85" t="s">
        <v>171</v>
      </c>
      <c r="B30" s="86">
        <v>115</v>
      </c>
    </row>
    <row r="31" spans="1:2" ht="14.25" customHeight="1" x14ac:dyDescent="0.2">
      <c r="A31" s="85" t="s">
        <v>172</v>
      </c>
      <c r="B31" s="86">
        <v>110</v>
      </c>
    </row>
    <row r="32" spans="1:2" ht="14.25" customHeight="1" x14ac:dyDescent="0.2">
      <c r="A32" s="85" t="s">
        <v>173</v>
      </c>
      <c r="B32" s="86">
        <v>5</v>
      </c>
    </row>
    <row r="33" spans="1:2" ht="14.25" customHeight="1" x14ac:dyDescent="0.2">
      <c r="A33" s="85" t="s">
        <v>174</v>
      </c>
      <c r="B33" s="86">
        <v>0</v>
      </c>
    </row>
    <row r="34" spans="1:2" ht="14.25" customHeight="1" x14ac:dyDescent="0.2">
      <c r="A34" s="85" t="s">
        <v>175</v>
      </c>
      <c r="B34" s="86">
        <v>90</v>
      </c>
    </row>
    <row r="35" spans="1:2" ht="14.25" customHeight="1" x14ac:dyDescent="0.2">
      <c r="A35" s="85" t="s">
        <v>176</v>
      </c>
      <c r="B35" s="86">
        <v>45</v>
      </c>
    </row>
    <row r="36" spans="1:2" ht="14.25" customHeight="1" x14ac:dyDescent="0.2"/>
    <row r="37" spans="1:2" ht="14.25" customHeight="1" x14ac:dyDescent="0.2"/>
    <row r="38" spans="1:2" ht="14.25" customHeight="1" x14ac:dyDescent="0.2"/>
    <row r="39" spans="1:2" ht="14.25" customHeight="1" x14ac:dyDescent="0.2"/>
    <row r="40" spans="1:2" ht="14.25" customHeight="1" x14ac:dyDescent="0.2"/>
    <row r="41" spans="1:2" ht="14.25" customHeight="1" x14ac:dyDescent="0.2"/>
    <row r="42" spans="1:2" ht="14.25" customHeight="1" x14ac:dyDescent="0.2"/>
    <row r="43" spans="1:2" ht="14.25" customHeight="1" x14ac:dyDescent="0.2"/>
    <row r="44" spans="1:2" ht="14.25" customHeight="1" x14ac:dyDescent="0.2"/>
    <row r="45" spans="1:2" ht="14.25" customHeight="1" x14ac:dyDescent="0.2"/>
    <row r="46" spans="1:2" ht="14.25" customHeight="1" x14ac:dyDescent="0.2"/>
    <row r="47" spans="1:2" ht="14.25" customHeight="1" x14ac:dyDescent="0.2"/>
    <row r="48" spans="1:2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F1DB46B4A464E99C4C09790A25263" ma:contentTypeVersion="16" ma:contentTypeDescription="Create a new document." ma:contentTypeScope="" ma:versionID="bc1c08171837bd182470cc0d9cd77ce0">
  <xsd:schema xmlns:xsd="http://www.w3.org/2001/XMLSchema" xmlns:xs="http://www.w3.org/2001/XMLSchema" xmlns:p="http://schemas.microsoft.com/office/2006/metadata/properties" xmlns:ns2="d41be791-df01-4b05-9bb1-78ab0e81b325" xmlns:ns3="715bdb4f-3994-493c-800d-48e3107fa730" targetNamespace="http://schemas.microsoft.com/office/2006/metadata/properties" ma:root="true" ma:fieldsID="df7b2724d7b73aa3a3fdefe6eccbbfc5" ns2:_="" ns3:_="">
    <xsd:import namespace="d41be791-df01-4b05-9bb1-78ab0e81b325"/>
    <xsd:import namespace="715bdb4f-3994-493c-800d-48e3107fa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be791-df01-4b05-9bb1-78ab0e81b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f248cdf-ff6d-4984-b79a-abb3efae9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bdb4f-3994-493c-800d-48e3107fa73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93bf4aa-6b72-4374-98fb-1877271236f2}" ma:internalName="TaxCatchAll" ma:showField="CatchAllData" ma:web="715bdb4f-3994-493c-800d-48e3107fa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be791-df01-4b05-9bb1-78ab0e81b325">
      <Terms xmlns="http://schemas.microsoft.com/office/infopath/2007/PartnerControls"/>
    </lcf76f155ced4ddcb4097134ff3c332f>
    <TaxCatchAll xmlns="715bdb4f-3994-493c-800d-48e3107fa7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508F81-52A2-403D-9622-D6241AB274D7}"/>
</file>

<file path=customXml/itemProps2.xml><?xml version="1.0" encoding="utf-8"?>
<ds:datastoreItem xmlns:ds="http://schemas.openxmlformats.org/officeDocument/2006/customXml" ds:itemID="{B3281E8D-F304-4112-82CA-8E1041F517F4}">
  <ds:schemaRefs>
    <ds:schemaRef ds:uri="http://schemas.microsoft.com/office/2006/documentManagement/types"/>
    <ds:schemaRef ds:uri="http://schemas.microsoft.com/office/infopath/2007/PartnerControls"/>
    <ds:schemaRef ds:uri="d41be791-df01-4b05-9bb1-78ab0e81b325"/>
    <ds:schemaRef ds:uri="http://purl.org/dc/elements/1.1/"/>
    <ds:schemaRef ds:uri="715bdb4f-3994-493c-800d-48e3107fa730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94F9CC-9E02-49E2-816B-098F4A4298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Draft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Morin</dc:creator>
  <cp:lastModifiedBy>Adams, Kyle</cp:lastModifiedBy>
  <dcterms:created xsi:type="dcterms:W3CDTF">2020-08-07T14:32:32Z</dcterms:created>
  <dcterms:modified xsi:type="dcterms:W3CDTF">2026-08-10T18:19:10Z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0x01010025FF1DB46B4A464E99C4C09790A25263</vt:lpwstr>
  </property>
  <property fmtid="{D5CDD505-2E9C-101B-9397-08002B2CF9AE}" pid="3" name="MediaServiceImageTags">
    <vt:lpwstr/>
  </property>
</Properties>
</file>