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ton\Nextcloud\September 2021 Transition\Chamber Administrative\Finance\Monthly Financials\"/>
    </mc:Choice>
  </mc:AlternateContent>
  <xr:revisionPtr revIDLastSave="0" documentId="13_ncr:1_{6A9E168B-37F4-430E-8542-4967A95F3FD3}" xr6:coauthVersionLast="47" xr6:coauthVersionMax="47" xr10:uidLastSave="{00000000-0000-0000-0000-000000000000}"/>
  <bookViews>
    <workbookView xWindow="28680" yWindow="855" windowWidth="29040" windowHeight="15840" xr2:uid="{B60BF182-AB98-4074-AA53-DAECFA755A09}"/>
  </bookViews>
  <sheets>
    <sheet name="MASTER" sheetId="10" r:id="rId1"/>
    <sheet name="do not use" sheetId="6" state="hidden" r:id="rId2"/>
    <sheet name="do not use2" sheetId="5" state="hidden" r:id="rId3"/>
    <sheet name="do not use3" sheetId="4" state="hidden" r:id="rId4"/>
    <sheet name="do not use4" sheetId="7" state="hidden" r:id="rId5"/>
    <sheet name="2019" sheetId="8" state="hidden" r:id="rId6"/>
    <sheet name="2018" sheetId="9" state="hidden" r:id="rId7"/>
    <sheet name="2017" sheetId="11" state="hidden" r:id="rId8"/>
    <sheet name="2016" sheetId="12" state="hidden" r:id="rId9"/>
    <sheet name="2015" sheetId="13" state="hidden" r:id="rId10"/>
    <sheet name="2014" sheetId="14" state="hidden" r:id="rId11"/>
    <sheet name="2013" sheetId="15" state="hidden" r:id="rId12"/>
    <sheet name="2012" sheetId="16" state="hidden" r:id="rId13"/>
    <sheet name="2011" sheetId="17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0" l="1"/>
  <c r="Q27" i="10"/>
  <c r="O28" i="10"/>
  <c r="O27" i="10"/>
  <c r="M28" i="10"/>
  <c r="M27" i="10"/>
  <c r="K28" i="10"/>
  <c r="K27" i="10"/>
  <c r="Q24" i="10"/>
  <c r="Q23" i="10"/>
  <c r="Q22" i="10"/>
  <c r="O24" i="10"/>
  <c r="O23" i="10"/>
  <c r="O22" i="10"/>
  <c r="M24" i="10"/>
  <c r="M23" i="10"/>
  <c r="M22" i="10"/>
  <c r="K24" i="10"/>
  <c r="K23" i="10"/>
  <c r="K22" i="10"/>
  <c r="I28" i="10"/>
  <c r="I27" i="10"/>
  <c r="I24" i="10"/>
  <c r="I23" i="10"/>
  <c r="I22" i="10"/>
  <c r="G28" i="10"/>
  <c r="G27" i="10"/>
  <c r="G24" i="10"/>
  <c r="G23" i="10"/>
  <c r="G22" i="10"/>
  <c r="P28" i="10"/>
  <c r="N28" i="10"/>
  <c r="L28" i="10"/>
  <c r="J28" i="10"/>
  <c r="H28" i="10"/>
  <c r="F28" i="10"/>
  <c r="F14" i="10"/>
  <c r="G13" i="10"/>
  <c r="F4" i="10"/>
  <c r="F12" i="10" s="1"/>
  <c r="P4" i="10"/>
  <c r="N14" i="10"/>
  <c r="O13" i="10"/>
  <c r="L14" i="10"/>
  <c r="M13" i="10"/>
  <c r="H14" i="10"/>
  <c r="J14" i="10"/>
  <c r="K13" i="10"/>
  <c r="I13" i="10"/>
  <c r="AB14" i="10"/>
  <c r="Z14" i="10"/>
  <c r="X14" i="10"/>
  <c r="V14" i="10"/>
  <c r="T14" i="10"/>
  <c r="P14" i="10"/>
  <c r="R13" i="10"/>
  <c r="H4" i="10"/>
  <c r="H12" i="10" s="1"/>
  <c r="N4" i="10"/>
  <c r="L4" i="10"/>
  <c r="H3" i="13"/>
  <c r="C3" i="11" l="1"/>
  <c r="C4" i="11"/>
  <c r="C5" i="11"/>
  <c r="C6" i="11"/>
  <c r="C7" i="11"/>
  <c r="C10" i="11"/>
  <c r="C11" i="11"/>
  <c r="AB14" i="17"/>
  <c r="Z14" i="17"/>
  <c r="X14" i="17"/>
  <c r="V14" i="17"/>
  <c r="T14" i="17"/>
  <c r="R14" i="17"/>
  <c r="P14" i="17"/>
  <c r="N14" i="17"/>
  <c r="L14" i="17"/>
  <c r="J14" i="17"/>
  <c r="H14" i="17"/>
  <c r="F14" i="17"/>
  <c r="AB12" i="17"/>
  <c r="Z12" i="17"/>
  <c r="X12" i="17"/>
  <c r="V12" i="17"/>
  <c r="T12" i="17"/>
  <c r="R12" i="17"/>
  <c r="P12" i="17"/>
  <c r="N12" i="17"/>
  <c r="L12" i="17"/>
  <c r="J12" i="17"/>
  <c r="H12" i="17"/>
  <c r="F12" i="17"/>
  <c r="AC11" i="17"/>
  <c r="AA11" i="17"/>
  <c r="Y11" i="17"/>
  <c r="W11" i="17"/>
  <c r="U11" i="17"/>
  <c r="S11" i="17"/>
  <c r="Q11" i="17"/>
  <c r="O11" i="17"/>
  <c r="M11" i="17"/>
  <c r="K11" i="17"/>
  <c r="I11" i="17"/>
  <c r="G11" i="17"/>
  <c r="C11" i="17"/>
  <c r="C12" i="17" s="1"/>
  <c r="C10" i="17"/>
  <c r="AC7" i="17"/>
  <c r="AA7" i="17"/>
  <c r="Y7" i="17"/>
  <c r="W7" i="17"/>
  <c r="U7" i="17"/>
  <c r="S7" i="17"/>
  <c r="Q7" i="17"/>
  <c r="O7" i="17"/>
  <c r="M7" i="17"/>
  <c r="K7" i="17"/>
  <c r="I7" i="17"/>
  <c r="G7" i="17"/>
  <c r="D7" i="17"/>
  <c r="C7" i="17"/>
  <c r="AC6" i="17"/>
  <c r="AA6" i="17"/>
  <c r="Y6" i="17"/>
  <c r="W6" i="17"/>
  <c r="U6" i="17"/>
  <c r="S6" i="17"/>
  <c r="Q6" i="17"/>
  <c r="O6" i="17"/>
  <c r="M6" i="17"/>
  <c r="K6" i="17"/>
  <c r="I6" i="17"/>
  <c r="G6" i="17"/>
  <c r="C6" i="17"/>
  <c r="D6" i="17" s="1"/>
  <c r="AC5" i="17"/>
  <c r="AA5" i="17"/>
  <c r="Y5" i="17"/>
  <c r="W5" i="17"/>
  <c r="U5" i="17"/>
  <c r="S5" i="17"/>
  <c r="Q5" i="17"/>
  <c r="O5" i="17"/>
  <c r="M5" i="17"/>
  <c r="K5" i="17"/>
  <c r="I5" i="17"/>
  <c r="G5" i="17"/>
  <c r="C5" i="17"/>
  <c r="D5" i="17" s="1"/>
  <c r="AC4" i="17"/>
  <c r="AA4" i="17"/>
  <c r="Y4" i="17"/>
  <c r="W4" i="17"/>
  <c r="U4" i="17"/>
  <c r="S4" i="17"/>
  <c r="Q4" i="17"/>
  <c r="O4" i="17"/>
  <c r="M4" i="17"/>
  <c r="K4" i="17"/>
  <c r="I4" i="17"/>
  <c r="G4" i="17"/>
  <c r="D4" i="17"/>
  <c r="C4" i="17"/>
  <c r="C3" i="17"/>
  <c r="C14" i="17" s="1"/>
  <c r="AB14" i="16"/>
  <c r="Z14" i="16"/>
  <c r="X14" i="16"/>
  <c r="V14" i="16"/>
  <c r="T14" i="16"/>
  <c r="R14" i="16"/>
  <c r="P14" i="16"/>
  <c r="N14" i="16"/>
  <c r="L14" i="16"/>
  <c r="J14" i="16"/>
  <c r="H14" i="16"/>
  <c r="F14" i="16"/>
  <c r="AB12" i="16"/>
  <c r="Z12" i="16"/>
  <c r="X12" i="16"/>
  <c r="V12" i="16"/>
  <c r="T12" i="16"/>
  <c r="R12" i="16"/>
  <c r="P12" i="16"/>
  <c r="N12" i="16"/>
  <c r="L12" i="16"/>
  <c r="J12" i="16"/>
  <c r="H12" i="16"/>
  <c r="F12" i="16"/>
  <c r="AC11" i="16"/>
  <c r="AA11" i="16"/>
  <c r="Y11" i="16"/>
  <c r="W11" i="16"/>
  <c r="U11" i="16"/>
  <c r="S11" i="16"/>
  <c r="Q11" i="16"/>
  <c r="O11" i="16"/>
  <c r="M11" i="16"/>
  <c r="K11" i="16"/>
  <c r="I11" i="16"/>
  <c r="G11" i="16"/>
  <c r="C11" i="16"/>
  <c r="D11" i="16" s="1"/>
  <c r="C10" i="16"/>
  <c r="AC7" i="16"/>
  <c r="AA7" i="16"/>
  <c r="Y7" i="16"/>
  <c r="W7" i="16"/>
  <c r="U7" i="16"/>
  <c r="S7" i="16"/>
  <c r="Q7" i="16"/>
  <c r="O7" i="16"/>
  <c r="M7" i="16"/>
  <c r="K7" i="16"/>
  <c r="I7" i="16"/>
  <c r="G7" i="16"/>
  <c r="C7" i="16"/>
  <c r="D7" i="16" s="1"/>
  <c r="AC6" i="16"/>
  <c r="AA6" i="16"/>
  <c r="Y6" i="16"/>
  <c r="W6" i="16"/>
  <c r="U6" i="16"/>
  <c r="S6" i="16"/>
  <c r="Q6" i="16"/>
  <c r="O6" i="16"/>
  <c r="M6" i="16"/>
  <c r="K6" i="16"/>
  <c r="I6" i="16"/>
  <c r="G6" i="16"/>
  <c r="C6" i="16"/>
  <c r="D6" i="16" s="1"/>
  <c r="AC5" i="16"/>
  <c r="AA5" i="16"/>
  <c r="Y5" i="16"/>
  <c r="W5" i="16"/>
  <c r="U5" i="16"/>
  <c r="S5" i="16"/>
  <c r="Q5" i="16"/>
  <c r="O5" i="16"/>
  <c r="M5" i="16"/>
  <c r="K5" i="16"/>
  <c r="I5" i="16"/>
  <c r="G5" i="16"/>
  <c r="D5" i="16"/>
  <c r="C5" i="16"/>
  <c r="AC4" i="16"/>
  <c r="AA4" i="16"/>
  <c r="Y4" i="16"/>
  <c r="W4" i="16"/>
  <c r="U4" i="16"/>
  <c r="S4" i="16"/>
  <c r="Q4" i="16"/>
  <c r="O4" i="16"/>
  <c r="M4" i="16"/>
  <c r="K4" i="16"/>
  <c r="I4" i="16"/>
  <c r="G4" i="16"/>
  <c r="C4" i="16"/>
  <c r="D4" i="16" s="1"/>
  <c r="C3" i="16"/>
  <c r="C14" i="16" s="1"/>
  <c r="AB14" i="15"/>
  <c r="Z14" i="15"/>
  <c r="X14" i="15"/>
  <c r="V14" i="15"/>
  <c r="T14" i="15"/>
  <c r="R14" i="15"/>
  <c r="P14" i="15"/>
  <c r="N14" i="15"/>
  <c r="L14" i="15"/>
  <c r="J14" i="15"/>
  <c r="H14" i="15"/>
  <c r="F14" i="15"/>
  <c r="AB12" i="15"/>
  <c r="Z12" i="15"/>
  <c r="X12" i="15"/>
  <c r="V12" i="15"/>
  <c r="T12" i="15"/>
  <c r="R12" i="15"/>
  <c r="P12" i="15"/>
  <c r="N12" i="15"/>
  <c r="L12" i="15"/>
  <c r="J12" i="15"/>
  <c r="H12" i="15"/>
  <c r="F12" i="15"/>
  <c r="AC11" i="15"/>
  <c r="AA11" i="15"/>
  <c r="Y11" i="15"/>
  <c r="W11" i="15"/>
  <c r="U11" i="15"/>
  <c r="S11" i="15"/>
  <c r="Q11" i="15"/>
  <c r="O11" i="15"/>
  <c r="M11" i="15"/>
  <c r="K11" i="15"/>
  <c r="I11" i="15"/>
  <c r="G11" i="15"/>
  <c r="C11" i="15"/>
  <c r="C12" i="15" s="1"/>
  <c r="C10" i="15"/>
  <c r="AC7" i="15"/>
  <c r="AA7" i="15"/>
  <c r="Y7" i="15"/>
  <c r="W7" i="15"/>
  <c r="U7" i="15"/>
  <c r="S7" i="15"/>
  <c r="Q7" i="15"/>
  <c r="O7" i="15"/>
  <c r="M7" i="15"/>
  <c r="K7" i="15"/>
  <c r="I7" i="15"/>
  <c r="G7" i="15"/>
  <c r="D7" i="15"/>
  <c r="C7" i="15"/>
  <c r="AC6" i="15"/>
  <c r="AA6" i="15"/>
  <c r="Y6" i="15"/>
  <c r="W6" i="15"/>
  <c r="U6" i="15"/>
  <c r="S6" i="15"/>
  <c r="Q6" i="15"/>
  <c r="O6" i="15"/>
  <c r="M6" i="15"/>
  <c r="K6" i="15"/>
  <c r="I6" i="15"/>
  <c r="G6" i="15"/>
  <c r="C6" i="15"/>
  <c r="D6" i="15" s="1"/>
  <c r="AC5" i="15"/>
  <c r="AA5" i="15"/>
  <c r="Y5" i="15"/>
  <c r="W5" i="15"/>
  <c r="U5" i="15"/>
  <c r="S5" i="15"/>
  <c r="Q5" i="15"/>
  <c r="O5" i="15"/>
  <c r="M5" i="15"/>
  <c r="K5" i="15"/>
  <c r="I5" i="15"/>
  <c r="G5" i="15"/>
  <c r="C5" i="15"/>
  <c r="D5" i="15" s="1"/>
  <c r="AC4" i="15"/>
  <c r="AA4" i="15"/>
  <c r="Y4" i="15"/>
  <c r="W4" i="15"/>
  <c r="U4" i="15"/>
  <c r="S4" i="15"/>
  <c r="Q4" i="15"/>
  <c r="O4" i="15"/>
  <c r="M4" i="15"/>
  <c r="K4" i="15"/>
  <c r="I4" i="15"/>
  <c r="G4" i="15"/>
  <c r="D4" i="15"/>
  <c r="C4" i="15"/>
  <c r="C3" i="15"/>
  <c r="C14" i="15" s="1"/>
  <c r="AB14" i="14"/>
  <c r="Z14" i="14"/>
  <c r="X14" i="14"/>
  <c r="V14" i="14"/>
  <c r="T14" i="14"/>
  <c r="R14" i="14"/>
  <c r="P14" i="14"/>
  <c r="N14" i="14"/>
  <c r="L14" i="14"/>
  <c r="J14" i="14"/>
  <c r="H14" i="14"/>
  <c r="F14" i="14"/>
  <c r="AB12" i="14"/>
  <c r="Z12" i="14"/>
  <c r="X12" i="14"/>
  <c r="V12" i="14"/>
  <c r="T12" i="14"/>
  <c r="R12" i="14"/>
  <c r="P12" i="14"/>
  <c r="N12" i="14"/>
  <c r="L12" i="14"/>
  <c r="J12" i="14"/>
  <c r="H12" i="14"/>
  <c r="F12" i="14"/>
  <c r="AC11" i="14"/>
  <c r="AA11" i="14"/>
  <c r="Y11" i="14"/>
  <c r="W11" i="14"/>
  <c r="U11" i="14"/>
  <c r="S11" i="14"/>
  <c r="Q11" i="14"/>
  <c r="O11" i="14"/>
  <c r="M11" i="14"/>
  <c r="K11" i="14"/>
  <c r="I11" i="14"/>
  <c r="G11" i="14"/>
  <c r="C11" i="14"/>
  <c r="C10" i="14"/>
  <c r="AC7" i="14"/>
  <c r="AA7" i="14"/>
  <c r="Y7" i="14"/>
  <c r="W7" i="14"/>
  <c r="U7" i="14"/>
  <c r="S7" i="14"/>
  <c r="Q7" i="14"/>
  <c r="O7" i="14"/>
  <c r="M7" i="14"/>
  <c r="K7" i="14"/>
  <c r="I7" i="14"/>
  <c r="G7" i="14"/>
  <c r="C7" i="14"/>
  <c r="D7" i="14" s="1"/>
  <c r="AC6" i="14"/>
  <c r="AA6" i="14"/>
  <c r="Y6" i="14"/>
  <c r="W6" i="14"/>
  <c r="U6" i="14"/>
  <c r="S6" i="14"/>
  <c r="Q6" i="14"/>
  <c r="O6" i="14"/>
  <c r="M6" i="14"/>
  <c r="K6" i="14"/>
  <c r="I6" i="14"/>
  <c r="G6" i="14"/>
  <c r="C6" i="14"/>
  <c r="AC5" i="14"/>
  <c r="AA5" i="14"/>
  <c r="Y5" i="14"/>
  <c r="W5" i="14"/>
  <c r="U5" i="14"/>
  <c r="S5" i="14"/>
  <c r="Q5" i="14"/>
  <c r="O5" i="14"/>
  <c r="M5" i="14"/>
  <c r="K5" i="14"/>
  <c r="I5" i="14"/>
  <c r="G5" i="14"/>
  <c r="C5" i="14"/>
  <c r="AC4" i="14"/>
  <c r="AA4" i="14"/>
  <c r="Y4" i="14"/>
  <c r="W4" i="14"/>
  <c r="U4" i="14"/>
  <c r="S4" i="14"/>
  <c r="Q4" i="14"/>
  <c r="O4" i="14"/>
  <c r="M4" i="14"/>
  <c r="K4" i="14"/>
  <c r="I4" i="14"/>
  <c r="G4" i="14"/>
  <c r="C4" i="14"/>
  <c r="C3" i="14"/>
  <c r="AB14" i="13"/>
  <c r="Z14" i="13"/>
  <c r="X14" i="13"/>
  <c r="V14" i="13"/>
  <c r="T14" i="13"/>
  <c r="R14" i="13"/>
  <c r="P14" i="13"/>
  <c r="N14" i="13"/>
  <c r="L14" i="13"/>
  <c r="J14" i="13"/>
  <c r="H14" i="13"/>
  <c r="F14" i="13"/>
  <c r="AC12" i="13"/>
  <c r="AA12" i="13"/>
  <c r="Y12" i="13"/>
  <c r="W12" i="13"/>
  <c r="U12" i="13"/>
  <c r="S12" i="13"/>
  <c r="Q12" i="13"/>
  <c r="O12" i="13"/>
  <c r="M12" i="13"/>
  <c r="K12" i="13"/>
  <c r="I12" i="13"/>
  <c r="G12" i="13"/>
  <c r="AC11" i="13"/>
  <c r="AA11" i="13"/>
  <c r="Y11" i="13"/>
  <c r="W11" i="13"/>
  <c r="U11" i="13"/>
  <c r="S11" i="13"/>
  <c r="Q11" i="13"/>
  <c r="O11" i="13"/>
  <c r="M11" i="13"/>
  <c r="K11" i="13"/>
  <c r="I11" i="13"/>
  <c r="G11" i="13"/>
  <c r="C11" i="13"/>
  <c r="C10" i="13"/>
  <c r="AC7" i="13"/>
  <c r="AA7" i="13"/>
  <c r="Y7" i="13"/>
  <c r="W7" i="13"/>
  <c r="U7" i="13"/>
  <c r="S7" i="13"/>
  <c r="Q7" i="13"/>
  <c r="O7" i="13"/>
  <c r="M7" i="13"/>
  <c r="K7" i="13"/>
  <c r="I7" i="13"/>
  <c r="G7" i="13"/>
  <c r="C7" i="13"/>
  <c r="AC6" i="13"/>
  <c r="AA6" i="13"/>
  <c r="Y6" i="13"/>
  <c r="W6" i="13"/>
  <c r="U6" i="13"/>
  <c r="S6" i="13"/>
  <c r="Q6" i="13"/>
  <c r="O6" i="13"/>
  <c r="M6" i="13"/>
  <c r="K6" i="13"/>
  <c r="I6" i="13"/>
  <c r="G6" i="13"/>
  <c r="C6" i="13"/>
  <c r="AC5" i="13"/>
  <c r="AA5" i="13"/>
  <c r="Y5" i="13"/>
  <c r="W5" i="13"/>
  <c r="U5" i="13"/>
  <c r="S5" i="13"/>
  <c r="Q5" i="13"/>
  <c r="O5" i="13"/>
  <c r="M5" i="13"/>
  <c r="K5" i="13"/>
  <c r="I5" i="13"/>
  <c r="G5" i="13"/>
  <c r="C5" i="13"/>
  <c r="AC4" i="13"/>
  <c r="AA4" i="13"/>
  <c r="Y4" i="13"/>
  <c r="W4" i="13"/>
  <c r="U4" i="13"/>
  <c r="S4" i="13"/>
  <c r="Q4" i="13"/>
  <c r="O4" i="13"/>
  <c r="M4" i="13"/>
  <c r="K4" i="13"/>
  <c r="I4" i="13"/>
  <c r="G4" i="13"/>
  <c r="C4" i="13"/>
  <c r="C3" i="13"/>
  <c r="AB14" i="12"/>
  <c r="Z14" i="12"/>
  <c r="X14" i="12"/>
  <c r="V14" i="12"/>
  <c r="T14" i="12"/>
  <c r="R14" i="12"/>
  <c r="P14" i="12"/>
  <c r="N14" i="12"/>
  <c r="L14" i="12"/>
  <c r="J14" i="12"/>
  <c r="H14" i="12"/>
  <c r="F14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AC11" i="12"/>
  <c r="AA11" i="12"/>
  <c r="Y11" i="12"/>
  <c r="W11" i="12"/>
  <c r="U11" i="12"/>
  <c r="S11" i="12"/>
  <c r="Q11" i="12"/>
  <c r="O11" i="12"/>
  <c r="M11" i="12"/>
  <c r="K11" i="12"/>
  <c r="I11" i="12"/>
  <c r="G11" i="12"/>
  <c r="C11" i="12"/>
  <c r="D12" i="12" s="1"/>
  <c r="C10" i="12"/>
  <c r="D11" i="12" s="1"/>
  <c r="AC7" i="12"/>
  <c r="AA7" i="12"/>
  <c r="Y7" i="12"/>
  <c r="W7" i="12"/>
  <c r="U7" i="12"/>
  <c r="S7" i="12"/>
  <c r="Q7" i="12"/>
  <c r="O7" i="12"/>
  <c r="M7" i="12"/>
  <c r="K7" i="12"/>
  <c r="I7" i="12"/>
  <c r="G7" i="12"/>
  <c r="D7" i="12"/>
  <c r="C7" i="12"/>
  <c r="AC6" i="12"/>
  <c r="AA6" i="12"/>
  <c r="Y6" i="12"/>
  <c r="W6" i="12"/>
  <c r="U6" i="12"/>
  <c r="S6" i="12"/>
  <c r="Q6" i="12"/>
  <c r="O6" i="12"/>
  <c r="M6" i="12"/>
  <c r="K6" i="12"/>
  <c r="I6" i="12"/>
  <c r="G6" i="12"/>
  <c r="C6" i="12"/>
  <c r="AC5" i="12"/>
  <c r="AA5" i="12"/>
  <c r="Y5" i="12"/>
  <c r="W5" i="12"/>
  <c r="U5" i="12"/>
  <c r="S5" i="12"/>
  <c r="Q5" i="12"/>
  <c r="O5" i="12"/>
  <c r="M5" i="12"/>
  <c r="K5" i="12"/>
  <c r="I5" i="12"/>
  <c r="G5" i="12"/>
  <c r="C5" i="12"/>
  <c r="D5" i="12" s="1"/>
  <c r="AC4" i="12"/>
  <c r="AA4" i="12"/>
  <c r="Y4" i="12"/>
  <c r="W4" i="12"/>
  <c r="U4" i="12"/>
  <c r="S4" i="12"/>
  <c r="Q4" i="12"/>
  <c r="O4" i="12"/>
  <c r="M4" i="12"/>
  <c r="K4" i="12"/>
  <c r="I4" i="12"/>
  <c r="G4" i="12"/>
  <c r="D4" i="12"/>
  <c r="C4" i="12"/>
  <c r="C3" i="12"/>
  <c r="C14" i="12" s="1"/>
  <c r="AB14" i="11"/>
  <c r="Z14" i="11"/>
  <c r="X14" i="11"/>
  <c r="V14" i="11"/>
  <c r="T14" i="11"/>
  <c r="R14" i="11"/>
  <c r="P14" i="11"/>
  <c r="N14" i="11"/>
  <c r="L14" i="11"/>
  <c r="J14" i="11"/>
  <c r="H14" i="11"/>
  <c r="F14" i="11"/>
  <c r="AB12" i="11"/>
  <c r="Z12" i="11"/>
  <c r="X12" i="11"/>
  <c r="V12" i="11"/>
  <c r="T12" i="11"/>
  <c r="R12" i="11"/>
  <c r="P12" i="11"/>
  <c r="N12" i="11"/>
  <c r="L12" i="11"/>
  <c r="J12" i="11"/>
  <c r="H12" i="11"/>
  <c r="F12" i="11"/>
  <c r="AC11" i="11"/>
  <c r="AA11" i="11"/>
  <c r="Y11" i="11"/>
  <c r="W11" i="11"/>
  <c r="U11" i="11"/>
  <c r="S11" i="11"/>
  <c r="Q11" i="11"/>
  <c r="O11" i="11"/>
  <c r="M11" i="11"/>
  <c r="K11" i="11"/>
  <c r="I11" i="11"/>
  <c r="G11" i="11"/>
  <c r="AC7" i="11"/>
  <c r="AA7" i="11"/>
  <c r="Y7" i="11"/>
  <c r="W7" i="11"/>
  <c r="U7" i="11"/>
  <c r="S7" i="11"/>
  <c r="Q7" i="11"/>
  <c r="O7" i="11"/>
  <c r="M7" i="11"/>
  <c r="K7" i="11"/>
  <c r="I7" i="11"/>
  <c r="G7" i="11"/>
  <c r="AC6" i="11"/>
  <c r="AA6" i="11"/>
  <c r="Y6" i="11"/>
  <c r="W6" i="11"/>
  <c r="U6" i="11"/>
  <c r="S6" i="11"/>
  <c r="Q6" i="11"/>
  <c r="O6" i="11"/>
  <c r="M6" i="11"/>
  <c r="K6" i="11"/>
  <c r="I6" i="11"/>
  <c r="G6" i="11"/>
  <c r="AC5" i="11"/>
  <c r="AA5" i="11"/>
  <c r="Y5" i="11"/>
  <c r="W5" i="11"/>
  <c r="U5" i="11"/>
  <c r="S5" i="11"/>
  <c r="Q5" i="11"/>
  <c r="O5" i="11"/>
  <c r="M5" i="11"/>
  <c r="K5" i="11"/>
  <c r="I5" i="11"/>
  <c r="G5" i="11"/>
  <c r="AC4" i="11"/>
  <c r="AA4" i="11"/>
  <c r="Y4" i="11"/>
  <c r="W4" i="11"/>
  <c r="U4" i="11"/>
  <c r="S4" i="11"/>
  <c r="Q4" i="11"/>
  <c r="O4" i="11"/>
  <c r="M4" i="11"/>
  <c r="K4" i="11"/>
  <c r="I4" i="11"/>
  <c r="G4" i="11"/>
  <c r="AB27" i="10"/>
  <c r="AB10" i="10"/>
  <c r="AB26" i="10" s="1"/>
  <c r="AB24" i="10"/>
  <c r="AB23" i="10"/>
  <c r="AB22" i="10"/>
  <c r="AB4" i="10"/>
  <c r="AB21" i="10" s="1"/>
  <c r="Z27" i="10"/>
  <c r="Z10" i="10"/>
  <c r="Z26" i="10" s="1"/>
  <c r="Z23" i="10"/>
  <c r="Z22" i="10"/>
  <c r="Z4" i="10"/>
  <c r="Z21" i="10" s="1"/>
  <c r="X27" i="10"/>
  <c r="X10" i="10"/>
  <c r="X26" i="10" s="1"/>
  <c r="X4" i="10"/>
  <c r="X21" i="10" s="1"/>
  <c r="V27" i="10"/>
  <c r="V10" i="10"/>
  <c r="V26" i="10" s="1"/>
  <c r="V4" i="10"/>
  <c r="V21" i="10" s="1"/>
  <c r="T27" i="10"/>
  <c r="T10" i="10"/>
  <c r="T26" i="10" s="1"/>
  <c r="T23" i="10"/>
  <c r="T4" i="10"/>
  <c r="T21" i="10" s="1"/>
  <c r="R22" i="10"/>
  <c r="R11" i="10"/>
  <c r="R27" i="10" s="1"/>
  <c r="R10" i="10"/>
  <c r="R26" i="10" s="1"/>
  <c r="R7" i="10"/>
  <c r="S7" i="10" s="1"/>
  <c r="R6" i="10"/>
  <c r="S6" i="10" s="1"/>
  <c r="S5" i="10"/>
  <c r="R21" i="10"/>
  <c r="AB14" i="9"/>
  <c r="Z14" i="9"/>
  <c r="X14" i="9"/>
  <c r="V14" i="9"/>
  <c r="T14" i="9"/>
  <c r="R14" i="9"/>
  <c r="P14" i="9"/>
  <c r="N14" i="9"/>
  <c r="L14" i="9"/>
  <c r="J14" i="9"/>
  <c r="H14" i="9"/>
  <c r="F14" i="9"/>
  <c r="C14" i="9"/>
  <c r="Y11" i="9"/>
  <c r="U5" i="9"/>
  <c r="J22" i="10"/>
  <c r="H22" i="10"/>
  <c r="AB14" i="8"/>
  <c r="Z14" i="8"/>
  <c r="X14" i="8"/>
  <c r="V14" i="8"/>
  <c r="T14" i="8"/>
  <c r="R14" i="8"/>
  <c r="P14" i="8"/>
  <c r="N14" i="8"/>
  <c r="L14" i="8"/>
  <c r="J14" i="8"/>
  <c r="H14" i="8"/>
  <c r="F14" i="8"/>
  <c r="AB14" i="7"/>
  <c r="Z14" i="7"/>
  <c r="X14" i="7"/>
  <c r="V14" i="7"/>
  <c r="T14" i="7"/>
  <c r="R14" i="7"/>
  <c r="P14" i="7"/>
  <c r="N14" i="7"/>
  <c r="L14" i="7"/>
  <c r="J14" i="7"/>
  <c r="H14" i="7"/>
  <c r="F14" i="7"/>
  <c r="AB14" i="4"/>
  <c r="Z14" i="4"/>
  <c r="X14" i="4"/>
  <c r="V14" i="4"/>
  <c r="T14" i="4"/>
  <c r="R14" i="4"/>
  <c r="P14" i="4"/>
  <c r="N14" i="4"/>
  <c r="L14" i="4"/>
  <c r="J14" i="4"/>
  <c r="H14" i="4"/>
  <c r="F14" i="4"/>
  <c r="C14" i="4"/>
  <c r="AB14" i="5"/>
  <c r="Z14" i="5"/>
  <c r="X14" i="5"/>
  <c r="V14" i="5"/>
  <c r="T14" i="5"/>
  <c r="R14" i="5"/>
  <c r="P14" i="5"/>
  <c r="N14" i="5"/>
  <c r="L14" i="5"/>
  <c r="J14" i="5"/>
  <c r="H14" i="5"/>
  <c r="F14" i="5"/>
  <c r="H14" i="6"/>
  <c r="J14" i="6"/>
  <c r="L14" i="6"/>
  <c r="N14" i="6"/>
  <c r="P14" i="6"/>
  <c r="R14" i="6"/>
  <c r="T14" i="6"/>
  <c r="V14" i="6"/>
  <c r="X14" i="6"/>
  <c r="Z14" i="6"/>
  <c r="AB14" i="6"/>
  <c r="F14" i="6"/>
  <c r="M7" i="5"/>
  <c r="P27" i="10"/>
  <c r="P22" i="10"/>
  <c r="J26" i="10"/>
  <c r="AB12" i="9"/>
  <c r="Z12" i="9"/>
  <c r="X12" i="9"/>
  <c r="V12" i="9"/>
  <c r="T12" i="9"/>
  <c r="R12" i="9"/>
  <c r="P12" i="9"/>
  <c r="N12" i="9"/>
  <c r="L12" i="9"/>
  <c r="J12" i="9"/>
  <c r="H12" i="9"/>
  <c r="F12" i="9"/>
  <c r="AC11" i="9"/>
  <c r="AA11" i="9"/>
  <c r="W11" i="9"/>
  <c r="U11" i="9"/>
  <c r="S11" i="9"/>
  <c r="Q11" i="9"/>
  <c r="O11" i="9"/>
  <c r="M11" i="9"/>
  <c r="K11" i="9"/>
  <c r="I11" i="9"/>
  <c r="G11" i="9"/>
  <c r="C11" i="9"/>
  <c r="C10" i="9"/>
  <c r="P26" i="10" s="1"/>
  <c r="AC7" i="9"/>
  <c r="AA7" i="9"/>
  <c r="Y7" i="9"/>
  <c r="W7" i="9"/>
  <c r="U7" i="9"/>
  <c r="S7" i="9"/>
  <c r="Q7" i="9"/>
  <c r="O7" i="9"/>
  <c r="M7" i="9"/>
  <c r="K7" i="9"/>
  <c r="I7" i="9"/>
  <c r="G7" i="9"/>
  <c r="C7" i="9"/>
  <c r="AC6" i="9"/>
  <c r="AA6" i="9"/>
  <c r="Y6" i="9"/>
  <c r="W6" i="9"/>
  <c r="U6" i="9"/>
  <c r="S6" i="9"/>
  <c r="Q6" i="9"/>
  <c r="O6" i="9"/>
  <c r="M6" i="9"/>
  <c r="K6" i="9"/>
  <c r="I6" i="9"/>
  <c r="G6" i="9"/>
  <c r="C6" i="9"/>
  <c r="AC5" i="9"/>
  <c r="AA5" i="9"/>
  <c r="Y5" i="9"/>
  <c r="W5" i="9"/>
  <c r="S5" i="9"/>
  <c r="Q5" i="9"/>
  <c r="O5" i="9"/>
  <c r="M5" i="9"/>
  <c r="K5" i="9"/>
  <c r="I5" i="9"/>
  <c r="G5" i="9"/>
  <c r="C5" i="9"/>
  <c r="AC4" i="9"/>
  <c r="AA4" i="9"/>
  <c r="Y4" i="9"/>
  <c r="W4" i="9"/>
  <c r="U4" i="9"/>
  <c r="S4" i="9"/>
  <c r="Q4" i="9"/>
  <c r="O4" i="9"/>
  <c r="M4" i="9"/>
  <c r="K4" i="9"/>
  <c r="I4" i="9"/>
  <c r="G4" i="9"/>
  <c r="C4" i="9"/>
  <c r="C3" i="9"/>
  <c r="AC12" i="8"/>
  <c r="AA12" i="8"/>
  <c r="Y12" i="8"/>
  <c r="W12" i="8"/>
  <c r="U12" i="8"/>
  <c r="S12" i="8"/>
  <c r="Q12" i="8"/>
  <c r="O12" i="8"/>
  <c r="M12" i="8"/>
  <c r="K12" i="8"/>
  <c r="I12" i="8"/>
  <c r="G12" i="8"/>
  <c r="AC11" i="8"/>
  <c r="AA11" i="8"/>
  <c r="Y11" i="8"/>
  <c r="W11" i="8"/>
  <c r="U11" i="8"/>
  <c r="S11" i="8"/>
  <c r="Q11" i="8"/>
  <c r="O11" i="8"/>
  <c r="M11" i="8"/>
  <c r="K11" i="8"/>
  <c r="I11" i="8"/>
  <c r="G11" i="8"/>
  <c r="C11" i="8"/>
  <c r="N27" i="10" s="1"/>
  <c r="C10" i="8"/>
  <c r="N26" i="10" s="1"/>
  <c r="AC7" i="8"/>
  <c r="AA7" i="8"/>
  <c r="Y7" i="8"/>
  <c r="W7" i="8"/>
  <c r="U7" i="8"/>
  <c r="S7" i="8"/>
  <c r="Q7" i="8"/>
  <c r="O7" i="8"/>
  <c r="M7" i="8"/>
  <c r="K7" i="8"/>
  <c r="I7" i="8"/>
  <c r="G7" i="8"/>
  <c r="C7" i="8"/>
  <c r="AC6" i="8"/>
  <c r="AA6" i="8"/>
  <c r="Y6" i="8"/>
  <c r="W6" i="8"/>
  <c r="U6" i="8"/>
  <c r="S6" i="8"/>
  <c r="Q6" i="8"/>
  <c r="O6" i="8"/>
  <c r="M6" i="8"/>
  <c r="K6" i="8"/>
  <c r="I6" i="8"/>
  <c r="G6" i="8"/>
  <c r="C6" i="8"/>
  <c r="AC5" i="8"/>
  <c r="AA5" i="8"/>
  <c r="Y5" i="8"/>
  <c r="W5" i="8"/>
  <c r="U5" i="8"/>
  <c r="S5" i="8"/>
  <c r="Q5" i="8"/>
  <c r="O5" i="8"/>
  <c r="M5" i="8"/>
  <c r="K5" i="8"/>
  <c r="I5" i="8"/>
  <c r="G5" i="8"/>
  <c r="C5" i="8"/>
  <c r="AC4" i="8"/>
  <c r="AA4" i="8"/>
  <c r="Y4" i="8"/>
  <c r="W4" i="8"/>
  <c r="U4" i="8"/>
  <c r="S4" i="8"/>
  <c r="Q4" i="8"/>
  <c r="O4" i="8"/>
  <c r="M4" i="8"/>
  <c r="K4" i="8"/>
  <c r="I4" i="8"/>
  <c r="G4" i="8"/>
  <c r="C4" i="8"/>
  <c r="N22" i="10" s="1"/>
  <c r="C3" i="8"/>
  <c r="N21" i="10" s="1"/>
  <c r="AC12" i="7"/>
  <c r="AA12" i="7"/>
  <c r="Y12" i="7"/>
  <c r="W12" i="7"/>
  <c r="U12" i="7"/>
  <c r="S12" i="7"/>
  <c r="Q12" i="7"/>
  <c r="O12" i="7"/>
  <c r="M12" i="7"/>
  <c r="K12" i="7"/>
  <c r="I12" i="7"/>
  <c r="G12" i="7"/>
  <c r="AC11" i="7"/>
  <c r="AA11" i="7"/>
  <c r="Y11" i="7"/>
  <c r="W11" i="7"/>
  <c r="U11" i="7"/>
  <c r="S11" i="7"/>
  <c r="Q11" i="7"/>
  <c r="O11" i="7"/>
  <c r="M11" i="7"/>
  <c r="K11" i="7"/>
  <c r="I11" i="7"/>
  <c r="G11" i="7"/>
  <c r="C11" i="7"/>
  <c r="L27" i="10" s="1"/>
  <c r="C10" i="7"/>
  <c r="L26" i="10" s="1"/>
  <c r="AC7" i="7"/>
  <c r="AA7" i="7"/>
  <c r="Y7" i="7"/>
  <c r="W7" i="7"/>
  <c r="U7" i="7"/>
  <c r="S7" i="7"/>
  <c r="Q7" i="7"/>
  <c r="O7" i="7"/>
  <c r="M7" i="7"/>
  <c r="K7" i="7"/>
  <c r="I7" i="7"/>
  <c r="G7" i="7"/>
  <c r="C7" i="7"/>
  <c r="AC6" i="7"/>
  <c r="AA6" i="7"/>
  <c r="Y6" i="7"/>
  <c r="W6" i="7"/>
  <c r="U6" i="7"/>
  <c r="S6" i="7"/>
  <c r="Q6" i="7"/>
  <c r="O6" i="7"/>
  <c r="M6" i="7"/>
  <c r="K6" i="7"/>
  <c r="I6" i="7"/>
  <c r="G6" i="7"/>
  <c r="C6" i="7"/>
  <c r="L24" i="10" s="1"/>
  <c r="AC5" i="7"/>
  <c r="AA5" i="7"/>
  <c r="Y5" i="7"/>
  <c r="W5" i="7"/>
  <c r="U5" i="7"/>
  <c r="S5" i="7"/>
  <c r="Q5" i="7"/>
  <c r="O5" i="7"/>
  <c r="M5" i="7"/>
  <c r="K5" i="7"/>
  <c r="I5" i="7"/>
  <c r="G5" i="7"/>
  <c r="C5" i="7"/>
  <c r="L23" i="10" s="1"/>
  <c r="AC4" i="7"/>
  <c r="AA4" i="7"/>
  <c r="Y4" i="7"/>
  <c r="W4" i="7"/>
  <c r="U4" i="7"/>
  <c r="S4" i="7"/>
  <c r="Q4" i="7"/>
  <c r="O4" i="7"/>
  <c r="M4" i="7"/>
  <c r="K4" i="7"/>
  <c r="I4" i="7"/>
  <c r="G4" i="7"/>
  <c r="C4" i="7"/>
  <c r="L22" i="10" s="1"/>
  <c r="C3" i="7"/>
  <c r="L21" i="10" s="1"/>
  <c r="C10" i="4"/>
  <c r="C10" i="5"/>
  <c r="H26" i="10" s="1"/>
  <c r="C10" i="6"/>
  <c r="C11" i="6"/>
  <c r="F27" i="10" s="1"/>
  <c r="C4" i="6"/>
  <c r="F22" i="10" s="1"/>
  <c r="C5" i="6"/>
  <c r="F23" i="10" s="1"/>
  <c r="C6" i="6"/>
  <c r="F24" i="10" s="1"/>
  <c r="C7" i="6"/>
  <c r="C3" i="6"/>
  <c r="F21" i="10" s="1"/>
  <c r="AA4" i="4"/>
  <c r="Y7" i="4"/>
  <c r="W7" i="4"/>
  <c r="U7" i="4"/>
  <c r="S5" i="4"/>
  <c r="O12" i="4"/>
  <c r="M6" i="4"/>
  <c r="K12" i="4"/>
  <c r="I7" i="4"/>
  <c r="G5" i="4"/>
  <c r="I12" i="6"/>
  <c r="I11" i="6"/>
  <c r="I7" i="6"/>
  <c r="I6" i="6"/>
  <c r="I5" i="6"/>
  <c r="I4" i="6"/>
  <c r="AC12" i="6"/>
  <c r="AA12" i="6"/>
  <c r="Y12" i="6"/>
  <c r="W12" i="6"/>
  <c r="U12" i="6"/>
  <c r="S12" i="6"/>
  <c r="Q12" i="6"/>
  <c r="O12" i="6"/>
  <c r="M12" i="6"/>
  <c r="K12" i="6"/>
  <c r="G12" i="6"/>
  <c r="AC11" i="6"/>
  <c r="AA11" i="6"/>
  <c r="Y11" i="6"/>
  <c r="W11" i="6"/>
  <c r="U11" i="6"/>
  <c r="S11" i="6"/>
  <c r="Q11" i="6"/>
  <c r="O11" i="6"/>
  <c r="M11" i="6"/>
  <c r="K11" i="6"/>
  <c r="G11" i="6"/>
  <c r="AC7" i="6"/>
  <c r="AA7" i="6"/>
  <c r="Y7" i="6"/>
  <c r="W7" i="6"/>
  <c r="U7" i="6"/>
  <c r="S7" i="6"/>
  <c r="Q7" i="6"/>
  <c r="O7" i="6"/>
  <c r="M7" i="6"/>
  <c r="K7" i="6"/>
  <c r="G7" i="6"/>
  <c r="AC6" i="6"/>
  <c r="AA6" i="6"/>
  <c r="Y6" i="6"/>
  <c r="W6" i="6"/>
  <c r="U6" i="6"/>
  <c r="S6" i="6"/>
  <c r="Q6" i="6"/>
  <c r="O6" i="6"/>
  <c r="M6" i="6"/>
  <c r="K6" i="6"/>
  <c r="G6" i="6"/>
  <c r="AC5" i="6"/>
  <c r="AA5" i="6"/>
  <c r="Y5" i="6"/>
  <c r="W5" i="6"/>
  <c r="U5" i="6"/>
  <c r="S5" i="6"/>
  <c r="Q5" i="6"/>
  <c r="O5" i="6"/>
  <c r="M5" i="6"/>
  <c r="K5" i="6"/>
  <c r="G5" i="6"/>
  <c r="AC4" i="6"/>
  <c r="AA4" i="6"/>
  <c r="Y4" i="6"/>
  <c r="W4" i="6"/>
  <c r="U4" i="6"/>
  <c r="S4" i="6"/>
  <c r="Q4" i="6"/>
  <c r="O4" i="6"/>
  <c r="M4" i="6"/>
  <c r="K4" i="6"/>
  <c r="G4" i="6"/>
  <c r="AC12" i="5"/>
  <c r="AA12" i="5"/>
  <c r="Y12" i="5"/>
  <c r="W12" i="5"/>
  <c r="U12" i="5"/>
  <c r="S12" i="5"/>
  <c r="Q12" i="5"/>
  <c r="O12" i="5"/>
  <c r="M12" i="5"/>
  <c r="K12" i="5"/>
  <c r="I12" i="5"/>
  <c r="G12" i="5"/>
  <c r="C11" i="5"/>
  <c r="H27" i="10" s="1"/>
  <c r="AC11" i="5"/>
  <c r="AA11" i="5"/>
  <c r="Y11" i="5"/>
  <c r="W11" i="5"/>
  <c r="U11" i="5"/>
  <c r="S11" i="5"/>
  <c r="Q11" i="5"/>
  <c r="O11" i="5"/>
  <c r="M11" i="5"/>
  <c r="K11" i="5"/>
  <c r="I11" i="5"/>
  <c r="G11" i="5"/>
  <c r="C7" i="5"/>
  <c r="AC7" i="5"/>
  <c r="AA7" i="5"/>
  <c r="Y7" i="5"/>
  <c r="W7" i="5"/>
  <c r="U7" i="5"/>
  <c r="S7" i="5"/>
  <c r="Q7" i="5"/>
  <c r="O7" i="5"/>
  <c r="K7" i="5"/>
  <c r="I7" i="5"/>
  <c r="G7" i="5"/>
  <c r="C6" i="5"/>
  <c r="H24" i="10" s="1"/>
  <c r="AC6" i="5"/>
  <c r="AA6" i="5"/>
  <c r="Y6" i="5"/>
  <c r="W6" i="5"/>
  <c r="U6" i="5"/>
  <c r="S6" i="5"/>
  <c r="Q6" i="5"/>
  <c r="O6" i="5"/>
  <c r="M6" i="5"/>
  <c r="K6" i="5"/>
  <c r="I6" i="5"/>
  <c r="G6" i="5"/>
  <c r="C5" i="5"/>
  <c r="H23" i="10" s="1"/>
  <c r="AC5" i="5"/>
  <c r="AA5" i="5"/>
  <c r="Y5" i="5"/>
  <c r="W5" i="5"/>
  <c r="U5" i="5"/>
  <c r="S5" i="5"/>
  <c r="Q5" i="5"/>
  <c r="O5" i="5"/>
  <c r="M5" i="5"/>
  <c r="K5" i="5"/>
  <c r="I5" i="5"/>
  <c r="G5" i="5"/>
  <c r="C4" i="5"/>
  <c r="AC4" i="5"/>
  <c r="AA4" i="5"/>
  <c r="Y4" i="5"/>
  <c r="W4" i="5"/>
  <c r="U4" i="5"/>
  <c r="S4" i="5"/>
  <c r="Q4" i="5"/>
  <c r="O4" i="5"/>
  <c r="M4" i="5"/>
  <c r="K4" i="5"/>
  <c r="I4" i="5"/>
  <c r="G4" i="5"/>
  <c r="C3" i="5"/>
  <c r="H21" i="10" s="1"/>
  <c r="AC12" i="4"/>
  <c r="AA12" i="4"/>
  <c r="Y12" i="4"/>
  <c r="Q12" i="4"/>
  <c r="C11" i="4"/>
  <c r="J11" i="10" s="1"/>
  <c r="J27" i="10" s="1"/>
  <c r="AC11" i="4"/>
  <c r="AA11" i="4"/>
  <c r="Y11" i="4"/>
  <c r="W11" i="4"/>
  <c r="U11" i="4"/>
  <c r="S11" i="4"/>
  <c r="Q11" i="4"/>
  <c r="O11" i="4"/>
  <c r="M11" i="4"/>
  <c r="K11" i="4"/>
  <c r="I11" i="4"/>
  <c r="G11" i="4"/>
  <c r="C7" i="4"/>
  <c r="AC7" i="4"/>
  <c r="AA7" i="4"/>
  <c r="Q7" i="4"/>
  <c r="O7" i="4"/>
  <c r="M7" i="4"/>
  <c r="C6" i="4"/>
  <c r="J24" i="10" s="1"/>
  <c r="AC6" i="4"/>
  <c r="AA6" i="4"/>
  <c r="Y6" i="4"/>
  <c r="Q6" i="4"/>
  <c r="O6" i="4"/>
  <c r="C5" i="4"/>
  <c r="J23" i="10" s="1"/>
  <c r="AC5" i="4"/>
  <c r="AA5" i="4"/>
  <c r="Y5" i="4"/>
  <c r="U5" i="4"/>
  <c r="Q5" i="4"/>
  <c r="O5" i="4"/>
  <c r="M5" i="4"/>
  <c r="C4" i="4"/>
  <c r="AC4" i="4"/>
  <c r="Q4" i="4"/>
  <c r="O4" i="4"/>
  <c r="M4" i="4"/>
  <c r="R14" i="10" l="1"/>
  <c r="U5" i="10"/>
  <c r="Y6" i="10"/>
  <c r="AA7" i="10"/>
  <c r="AC11" i="10"/>
  <c r="W7" i="10"/>
  <c r="Y5" i="10"/>
  <c r="AA5" i="10"/>
  <c r="T22" i="10"/>
  <c r="Y7" i="10"/>
  <c r="W5" i="10"/>
  <c r="V22" i="10"/>
  <c r="U7" i="10"/>
  <c r="W6" i="10"/>
  <c r="X22" i="10"/>
  <c r="C14" i="6"/>
  <c r="D11" i="6"/>
  <c r="F26" i="10"/>
  <c r="C14" i="14"/>
  <c r="D5" i="14"/>
  <c r="D4" i="14"/>
  <c r="C12" i="14"/>
  <c r="D6" i="14"/>
  <c r="D11" i="13"/>
  <c r="D6" i="13"/>
  <c r="D4" i="13"/>
  <c r="D5" i="13"/>
  <c r="D7" i="13"/>
  <c r="D6" i="11"/>
  <c r="D4" i="11"/>
  <c r="C14" i="11"/>
  <c r="C12" i="11"/>
  <c r="D5" i="11"/>
  <c r="D7" i="11"/>
  <c r="C12" i="16"/>
  <c r="D11" i="17"/>
  <c r="D12" i="13"/>
  <c r="C14" i="13"/>
  <c r="D11" i="14"/>
  <c r="D11" i="15"/>
  <c r="D6" i="12"/>
  <c r="D11" i="11"/>
  <c r="AC5" i="10"/>
  <c r="AC6" i="10"/>
  <c r="AC7" i="10"/>
  <c r="AB12" i="10"/>
  <c r="AC13" i="10" s="1"/>
  <c r="AB16" i="10"/>
  <c r="AA6" i="10"/>
  <c r="AA11" i="10"/>
  <c r="Z24" i="10"/>
  <c r="Z12" i="10"/>
  <c r="AA13" i="10" s="1"/>
  <c r="Z16" i="10"/>
  <c r="Y11" i="10"/>
  <c r="X24" i="10"/>
  <c r="X23" i="10"/>
  <c r="X12" i="10"/>
  <c r="Y13" i="10" s="1"/>
  <c r="X16" i="10"/>
  <c r="W11" i="10"/>
  <c r="V24" i="10"/>
  <c r="V23" i="10"/>
  <c r="V12" i="10"/>
  <c r="W13" i="10" s="1"/>
  <c r="V16" i="10"/>
  <c r="U6" i="10"/>
  <c r="U11" i="10"/>
  <c r="T24" i="10"/>
  <c r="T12" i="10"/>
  <c r="U13" i="10" s="1"/>
  <c r="T16" i="10"/>
  <c r="R23" i="10"/>
  <c r="S11" i="10"/>
  <c r="R24" i="10"/>
  <c r="R12" i="10"/>
  <c r="S13" i="10" s="1"/>
  <c r="R16" i="10"/>
  <c r="C12" i="9"/>
  <c r="D11" i="9"/>
  <c r="D4" i="9"/>
  <c r="D5" i="9"/>
  <c r="D6" i="9"/>
  <c r="D7" i="9"/>
  <c r="P21" i="10"/>
  <c r="P24" i="10"/>
  <c r="C14" i="8"/>
  <c r="D6" i="8"/>
  <c r="D7" i="8"/>
  <c r="D5" i="8"/>
  <c r="D4" i="8"/>
  <c r="D12" i="8"/>
  <c r="N16" i="10"/>
  <c r="C14" i="7"/>
  <c r="D7" i="7"/>
  <c r="L16" i="10"/>
  <c r="M6" i="10"/>
  <c r="L12" i="10"/>
  <c r="D11" i="4"/>
  <c r="H16" i="10"/>
  <c r="C14" i="5"/>
  <c r="G6" i="10"/>
  <c r="G5" i="10"/>
  <c r="G7" i="10"/>
  <c r="I11" i="10"/>
  <c r="I6" i="10"/>
  <c r="O5" i="10"/>
  <c r="N12" i="10"/>
  <c r="M5" i="10"/>
  <c r="M7" i="10"/>
  <c r="I7" i="10"/>
  <c r="I5" i="10"/>
  <c r="Q11" i="10"/>
  <c r="O11" i="10"/>
  <c r="M11" i="10"/>
  <c r="K11" i="10"/>
  <c r="D11" i="8"/>
  <c r="D6" i="7"/>
  <c r="D12" i="7"/>
  <c r="D4" i="7"/>
  <c r="D5" i="7"/>
  <c r="D11" i="7"/>
  <c r="S12" i="4"/>
  <c r="I5" i="4"/>
  <c r="U6" i="4"/>
  <c r="U12" i="4"/>
  <c r="U4" i="4"/>
  <c r="Y4" i="4"/>
  <c r="M12" i="4"/>
  <c r="I4" i="4"/>
  <c r="I6" i="4"/>
  <c r="I12" i="4"/>
  <c r="S4" i="4"/>
  <c r="S7" i="4"/>
  <c r="S6" i="4"/>
  <c r="W12" i="4"/>
  <c r="K4" i="4"/>
  <c r="W4" i="4"/>
  <c r="K5" i="4"/>
  <c r="W5" i="4"/>
  <c r="K6" i="4"/>
  <c r="W6" i="4"/>
  <c r="K7" i="4"/>
  <c r="G4" i="4"/>
  <c r="G6" i="4"/>
  <c r="G7" i="4"/>
  <c r="C3" i="4"/>
  <c r="G12" i="4"/>
  <c r="D7" i="5"/>
  <c r="D7" i="6"/>
  <c r="D12" i="5"/>
  <c r="D6" i="5"/>
  <c r="D12" i="6"/>
  <c r="D4" i="6"/>
  <c r="D4" i="5"/>
  <c r="D5" i="5"/>
  <c r="D6" i="6"/>
  <c r="D5" i="6"/>
  <c r="D11" i="5"/>
  <c r="Q5" i="10" l="1"/>
  <c r="P12" i="10"/>
  <c r="Q13" i="10" s="1"/>
  <c r="F16" i="10"/>
  <c r="G11" i="10"/>
  <c r="O6" i="10"/>
  <c r="N23" i="10"/>
  <c r="O7" i="10"/>
  <c r="N24" i="10"/>
  <c r="P16" i="10"/>
  <c r="Q7" i="10"/>
  <c r="Q6" i="10"/>
  <c r="P23" i="10"/>
  <c r="D5" i="4"/>
  <c r="J21" i="10"/>
  <c r="D6" i="4"/>
  <c r="D7" i="4"/>
  <c r="D12" i="4"/>
  <c r="D4" i="4"/>
  <c r="J16" i="10" l="1"/>
  <c r="J12" i="10"/>
  <c r="K6" i="10"/>
  <c r="K7" i="10"/>
  <c r="K5" i="10"/>
</calcChain>
</file>

<file path=xl/sharedStrings.xml><?xml version="1.0" encoding="utf-8"?>
<sst xmlns="http://schemas.openxmlformats.org/spreadsheetml/2006/main" count="326" uniqueCount="54">
  <si>
    <t>Gross Revenue</t>
  </si>
  <si>
    <t>Membership</t>
  </si>
  <si>
    <t>Events</t>
  </si>
  <si>
    <t>Expenses</t>
  </si>
  <si>
    <t>Non Dues</t>
  </si>
  <si>
    <t xml:space="preserve">Membership Activity </t>
  </si>
  <si>
    <t>Wages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</si>
  <si>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</si>
  <si>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</si>
  <si>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</si>
  <si>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</si>
  <si>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</si>
  <si>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</si>
  <si>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</si>
  <si>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</si>
  <si>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</si>
  <si>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</si>
  <si>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</si>
  <si>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</si>
  <si>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END</t>
  </si>
  <si>
    <t>Labor Cost</t>
  </si>
  <si>
    <t>MONTHLY AVERAGES</t>
  </si>
  <si>
    <t xml:space="preserve"> </t>
  </si>
  <si>
    <t>Events Expense</t>
  </si>
  <si>
    <t>Events Cost</t>
  </si>
  <si>
    <t>Wages Expense</t>
  </si>
  <si>
    <t>Total Expenses</t>
  </si>
  <si>
    <t>number of months</t>
  </si>
  <si>
    <t>year</t>
  </si>
  <si>
    <t>membership only</t>
  </si>
  <si>
    <t>events less expense</t>
  </si>
  <si>
    <t>non dues less expense</t>
  </si>
  <si>
    <t>total of membership, events, non dues</t>
  </si>
  <si>
    <t>percentage of total</t>
  </si>
  <si>
    <t>line item expenses plus all events &amp; non dues expense</t>
  </si>
  <si>
    <t>total wages</t>
  </si>
  <si>
    <t>percentage of total expense</t>
  </si>
  <si>
    <t>wages divided into gross revenue</t>
  </si>
  <si>
    <t>4100 COA only</t>
  </si>
  <si>
    <t>event expense divided into gross revenue</t>
  </si>
  <si>
    <t>2022 Jan - Dec</t>
  </si>
  <si>
    <t>2021 Jan - Dec</t>
  </si>
  <si>
    <t>2020 Jan - Dec</t>
  </si>
  <si>
    <t xml:space="preserve"> 2019 Jan - Dec</t>
  </si>
  <si>
    <t>total gross divided by number of months</t>
  </si>
  <si>
    <t>total membership divided by number of months</t>
  </si>
  <si>
    <t>total events divided by number of months</t>
  </si>
  <si>
    <t>total non dues divided by number of months</t>
  </si>
  <si>
    <t>total expenses divided by number of months</t>
  </si>
  <si>
    <t>total event expense divided by number of months</t>
  </si>
  <si>
    <t>total wages expense divided by number of months</t>
  </si>
  <si>
    <t>gross revenue minus total expenses</t>
  </si>
  <si>
    <t>Net Revenue</t>
  </si>
  <si>
    <t>2023 Jan -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</si>
</sst>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44" fontId="0" fillId="2" borderId="0" xfId="1" applyFont="1" applyFill="1" applyAlignment="1" applyProtection="1">
      <alignment horizontal="center" vertical="center"/>
      <protection locked="0"/>
    </xf>
    <xf numFmtId="164" fontId="0" fillId="2" borderId="0" xfId="2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 indent="1"/>
      <protection locked="0"/>
    </xf>
    <xf numFmtId="44" fontId="2" fillId="2" borderId="3" xfId="1" applyFont="1" applyFill="1" applyBorder="1" applyAlignment="1" applyProtection="1">
      <alignment horizontal="center" vertical="center"/>
      <protection locked="0"/>
    </xf>
    <xf numFmtId="164" fontId="2" fillId="2" borderId="4" xfId="2" applyNumberFormat="1" applyFont="1" applyFill="1" applyBorder="1" applyAlignment="1" applyProtection="1">
      <alignment horizontal="center" vertical="center"/>
      <protection locked="0"/>
    </xf>
    <xf numFmtId="44" fontId="0" fillId="2" borderId="3" xfId="1" applyFont="1" applyFill="1" applyBorder="1" applyAlignment="1" applyProtection="1">
      <alignment horizontal="center" vertical="center"/>
      <protection locked="0"/>
    </xf>
    <xf numFmtId="164" fontId="0" fillId="2" borderId="4" xfId="2" applyNumberFormat="1" applyFont="1" applyFill="1" applyBorder="1" applyAlignment="1" applyProtection="1">
      <alignment horizontal="center" vertical="center"/>
      <protection locked="0"/>
    </xf>
    <xf numFmtId="44" fontId="2" fillId="2" borderId="5" xfId="1" applyFont="1" applyFill="1" applyBorder="1" applyAlignment="1" applyProtection="1">
      <alignment horizontal="center" vertical="center"/>
      <protection locked="0"/>
    </xf>
    <xf numFmtId="164" fontId="2" fillId="2" borderId="6" xfId="2" applyNumberFormat="1" applyFont="1" applyFill="1" applyBorder="1" applyAlignment="1" applyProtection="1">
      <alignment horizontal="center" vertical="center"/>
      <protection locked="0"/>
    </xf>
    <xf numFmtId="44" fontId="0" fillId="2" borderId="5" xfId="1" applyFont="1" applyFill="1" applyBorder="1" applyAlignment="1" applyProtection="1">
      <alignment horizontal="center" vertical="center"/>
      <protection locked="0"/>
    </xf>
    <xf numFmtId="164" fontId="0" fillId="2" borderId="6" xfId="2" applyNumberFormat="1" applyFont="1" applyFill="1" applyBorder="1" applyAlignment="1" applyProtection="1">
      <alignment horizontal="center" vertical="center"/>
      <protection locked="0"/>
    </xf>
    <xf numFmtId="44" fontId="2" fillId="2" borderId="0" xfId="1" applyFont="1" applyFill="1" applyAlignment="1" applyProtection="1">
      <alignment horizontal="center" vertical="center"/>
      <protection locked="0"/>
    </xf>
    <xf numFmtId="164" fontId="2" fillId="2" borderId="0" xfId="2" applyNumberFormat="1" applyFont="1" applyFill="1" applyAlignment="1" applyProtection="1">
      <alignment horizontal="center" vertical="center"/>
      <protection locked="0"/>
    </xf>
    <xf numFmtId="44" fontId="2" fillId="2" borderId="3" xfId="1" applyFont="1" applyFill="1" applyBorder="1" applyAlignment="1" applyProtection="1">
      <alignment horizontal="center" vertical="center"/>
    </xf>
    <xf numFmtId="164" fontId="2" fillId="2" borderId="4" xfId="2" applyNumberFormat="1" applyFont="1" applyFill="1" applyBorder="1" applyAlignment="1" applyProtection="1">
      <alignment horizontal="center" vertical="center"/>
    </xf>
    <xf numFmtId="44" fontId="2" fillId="2" borderId="5" xfId="1" applyFont="1" applyFill="1" applyBorder="1" applyAlignment="1" applyProtection="1">
      <alignment horizontal="center" vertical="center"/>
    </xf>
    <xf numFmtId="164" fontId="2" fillId="2" borderId="6" xfId="2" applyNumberFormat="1" applyFont="1" applyFill="1" applyBorder="1" applyAlignment="1" applyProtection="1">
      <alignment horizontal="center" vertical="center"/>
    </xf>
    <xf numFmtId="44" fontId="2" fillId="2" borderId="0" xfId="1" applyFont="1" applyFill="1" applyAlignment="1" applyProtection="1">
      <alignment horizontal="center" vertical="center"/>
    </xf>
    <xf numFmtId="164" fontId="2" fillId="2" borderId="0" xfId="2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44" fontId="1" fillId="2" borderId="3" xfId="1" applyFont="1" applyFill="1" applyBorder="1" applyAlignment="1" applyProtection="1">
      <alignment horizontal="center" vertical="center"/>
    </xf>
    <xf numFmtId="164" fontId="1" fillId="2" borderId="4" xfId="2" applyNumberFormat="1" applyFont="1" applyFill="1" applyBorder="1" applyAlignment="1" applyProtection="1">
      <alignment horizontal="center" vertical="center"/>
    </xf>
    <xf numFmtId="44" fontId="1" fillId="2" borderId="5" xfId="1" applyFont="1" applyFill="1" applyBorder="1" applyAlignment="1" applyProtection="1">
      <alignment horizontal="center" vertical="center"/>
    </xf>
    <xf numFmtId="164" fontId="1" fillId="2" borderId="6" xfId="2" applyNumberFormat="1" applyFont="1" applyFill="1" applyBorder="1" applyAlignment="1" applyProtection="1">
      <alignment horizontal="center" vertical="center"/>
    </xf>
    <xf numFmtId="44" fontId="1" fillId="2" borderId="0" xfId="1" applyFont="1" applyFill="1" applyAlignment="1" applyProtection="1">
      <alignment horizontal="center" vertical="center"/>
    </xf>
    <xf numFmtId="164" fontId="1" fillId="2" borderId="0" xfId="2" applyNumberFormat="1" applyFont="1" applyFill="1" applyAlignment="1" applyProtection="1">
      <alignment horizontal="center" vertical="center"/>
    </xf>
    <xf numFmtId="44" fontId="1" fillId="2" borderId="0" xfId="1" applyFont="1" applyFill="1" applyAlignment="1" applyProtection="1">
      <alignment horizontal="center" vertical="center"/>
      <protection locked="0"/>
    </xf>
    <xf numFmtId="164" fontId="1" fillId="2" borderId="0" xfId="2" applyNumberFormat="1" applyFont="1" applyFill="1" applyAlignment="1" applyProtection="1">
      <alignment horizontal="center" vertical="center"/>
      <protection locked="0"/>
    </xf>
    <xf numFmtId="164" fontId="2" fillId="2" borderId="0" xfId="2" applyNumberFormat="1" applyFont="1" applyFill="1" applyBorder="1" applyAlignment="1" applyProtection="1">
      <alignment horizontal="center" vertical="center"/>
    </xf>
    <xf numFmtId="164" fontId="0" fillId="2" borderId="0" xfId="2" applyNumberFormat="1" applyFont="1" applyFill="1" applyBorder="1" applyAlignment="1" applyProtection="1">
      <alignment horizontal="center" vertical="center"/>
      <protection locked="0"/>
    </xf>
    <xf numFmtId="44" fontId="2" fillId="0" borderId="0" xfId="1" applyFont="1" applyFill="1" applyBorder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center" vertical="center"/>
      <protection locked="0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44" fontId="2" fillId="2" borderId="0" xfId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4" fontId="0" fillId="2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2" fillId="3" borderId="30" xfId="1" applyNumberFormat="1" applyFont="1" applyFill="1" applyBorder="1" applyAlignment="1" applyProtection="1">
      <alignment horizontal="center" vertical="center"/>
    </xf>
    <xf numFmtId="44" fontId="2" fillId="3" borderId="30" xfId="1" applyFont="1" applyFill="1" applyBorder="1" applyAlignment="1" applyProtection="1">
      <alignment horizontal="center" vertical="center"/>
    </xf>
    <xf numFmtId="164" fontId="2" fillId="3" borderId="30" xfId="2" applyNumberFormat="1" applyFont="1" applyFill="1" applyBorder="1" applyAlignment="1" applyProtection="1">
      <alignment horizontal="center" vertical="center"/>
    </xf>
    <xf numFmtId="164" fontId="2" fillId="3" borderId="30" xfId="2" applyNumberFormat="1" applyFont="1" applyFill="1" applyBorder="1" applyAlignment="1" applyProtection="1">
      <alignment horizontal="right" vertical="center" indent="1"/>
    </xf>
    <xf numFmtId="164" fontId="0" fillId="3" borderId="30" xfId="2" applyNumberFormat="1" applyFont="1" applyFill="1" applyBorder="1" applyAlignment="1" applyProtection="1">
      <alignment horizontal="center" vertical="center"/>
      <protection locked="0"/>
    </xf>
    <xf numFmtId="44" fontId="0" fillId="3" borderId="30" xfId="0" applyNumberFormat="1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44" fontId="0" fillId="3" borderId="17" xfId="0" applyNumberFormat="1" applyFill="1" applyBorder="1" applyAlignment="1" applyProtection="1">
      <alignment horizontal="center" vertical="center"/>
      <protection locked="0"/>
    </xf>
    <xf numFmtId="44" fontId="0" fillId="3" borderId="15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164" fontId="1" fillId="2" borderId="26" xfId="2" applyNumberFormat="1" applyFont="1" applyFill="1" applyBorder="1" applyAlignment="1" applyProtection="1">
      <alignment horizontal="center" vertical="center"/>
    </xf>
    <xf numFmtId="164" fontId="1" fillId="2" borderId="27" xfId="2" applyNumberFormat="1" applyFont="1" applyFill="1" applyBorder="1" applyAlignment="1" applyProtection="1">
      <alignment horizontal="center" vertical="center"/>
    </xf>
    <xf numFmtId="44" fontId="0" fillId="2" borderId="20" xfId="0" applyNumberFormat="1" applyFill="1" applyBorder="1" applyAlignment="1" applyProtection="1">
      <alignment horizontal="center" vertical="center"/>
      <protection locked="0"/>
    </xf>
    <xf numFmtId="44" fontId="0" fillId="2" borderId="15" xfId="0" applyNumberFormat="1" applyFill="1" applyBorder="1" applyAlignment="1" applyProtection="1">
      <alignment horizontal="center" vertical="center"/>
      <protection locked="0"/>
    </xf>
    <xf numFmtId="44" fontId="0" fillId="2" borderId="16" xfId="0" applyNumberFormat="1" applyFill="1" applyBorder="1" applyAlignment="1" applyProtection="1">
      <alignment horizontal="left" vertical="center"/>
      <protection locked="0"/>
    </xf>
    <xf numFmtId="44" fontId="0" fillId="2" borderId="17" xfId="0" applyNumberForma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4" fontId="0" fillId="2" borderId="20" xfId="0" applyNumberFormat="1" applyFill="1" applyBorder="1" applyAlignment="1" applyProtection="1">
      <alignment horizontal="left" vertical="center"/>
      <protection locked="0"/>
    </xf>
    <xf numFmtId="44" fontId="0" fillId="2" borderId="15" xfId="0" applyNumberForma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44" fontId="0" fillId="2" borderId="16" xfId="0" applyNumberFormat="1" applyFill="1" applyBorder="1" applyAlignment="1" applyProtection="1">
      <alignment horizontal="center" vertical="center"/>
      <protection locked="0"/>
    </xf>
    <xf numFmtId="44" fontId="0" fillId="2" borderId="17" xfId="0" applyNumberFormat="1" applyFill="1" applyBorder="1" applyAlignment="1" applyProtection="1">
      <alignment horizontal="center" vertical="center"/>
      <protection locked="0"/>
    </xf>
    <xf numFmtId="44" fontId="0" fillId="2" borderId="13" xfId="0" applyNumberFormat="1" applyFill="1" applyBorder="1" applyAlignment="1" applyProtection="1">
      <alignment horizontal="center" vertical="center"/>
      <protection locked="0"/>
    </xf>
    <xf numFmtId="44" fontId="0" fillId="2" borderId="14" xfId="0" applyNumberFormat="1" applyFill="1" applyBorder="1" applyAlignment="1" applyProtection="1">
      <alignment horizontal="center" vertical="center"/>
      <protection locked="0"/>
    </xf>
    <xf numFmtId="44" fontId="0" fillId="2" borderId="18" xfId="0" applyNumberFormat="1" applyFill="1" applyBorder="1" applyAlignment="1" applyProtection="1">
      <alignment horizontal="left" vertical="center"/>
      <protection locked="0"/>
    </xf>
    <xf numFmtId="44" fontId="0" fillId="2" borderId="19" xfId="0" applyNumberFormat="1" applyFill="1" applyBorder="1" applyAlignment="1" applyProtection="1">
      <alignment horizontal="left" vertical="center"/>
      <protection locked="0"/>
    </xf>
    <xf numFmtId="164" fontId="2" fillId="2" borderId="11" xfId="2" applyNumberFormat="1" applyFont="1" applyFill="1" applyBorder="1" applyAlignment="1" applyProtection="1">
      <alignment horizontal="right" vertical="center" indent="1"/>
    </xf>
    <xf numFmtId="164" fontId="2" fillId="2" borderId="12" xfId="2" applyNumberFormat="1" applyFont="1" applyFill="1" applyBorder="1" applyAlignment="1" applyProtection="1">
      <alignment horizontal="right" vertical="center" indent="1"/>
    </xf>
    <xf numFmtId="44" fontId="0" fillId="2" borderId="18" xfId="0" applyNumberFormat="1" applyFill="1" applyBorder="1" applyAlignment="1" applyProtection="1">
      <alignment horizontal="center" vertical="center"/>
      <protection locked="0"/>
    </xf>
    <xf numFmtId="4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4" xfId="1" applyNumberFormat="1" applyFont="1" applyFill="1" applyBorder="1" applyAlignment="1" applyProtection="1">
      <alignment horizontal="center" vertical="center"/>
    </xf>
    <xf numFmtId="44" fontId="1" fillId="2" borderId="7" xfId="1" applyFont="1" applyFill="1" applyBorder="1" applyAlignment="1" applyProtection="1">
      <alignment horizontal="center" vertical="center"/>
    </xf>
    <xf numFmtId="44" fontId="1" fillId="2" borderId="25" xfId="1" applyFont="1" applyFill="1" applyBorder="1" applyAlignment="1" applyProtection="1">
      <alignment horizontal="center" vertical="center"/>
    </xf>
    <xf numFmtId="44" fontId="1" fillId="2" borderId="9" xfId="1" applyFont="1" applyFill="1" applyBorder="1" applyAlignment="1" applyProtection="1">
      <alignment horizontal="center" vertical="center"/>
    </xf>
    <xf numFmtId="44" fontId="1" fillId="2" borderId="24" xfId="1" applyFont="1" applyFill="1" applyBorder="1" applyAlignment="1" applyProtection="1">
      <alignment horizontal="center" vertical="center"/>
    </xf>
    <xf numFmtId="164" fontId="1" fillId="2" borderId="11" xfId="2" applyNumberFormat="1" applyFont="1" applyFill="1" applyBorder="1" applyAlignment="1" applyProtection="1">
      <alignment horizontal="right" vertical="center" indent="1"/>
    </xf>
    <xf numFmtId="164" fontId="1" fillId="2" borderId="28" xfId="2" applyNumberFormat="1" applyFont="1" applyFill="1" applyBorder="1" applyAlignment="1" applyProtection="1">
      <alignment horizontal="right" vertical="center" indent="1"/>
    </xf>
    <xf numFmtId="0" fontId="0" fillId="2" borderId="14" xfId="0" applyFill="1" applyBorder="1" applyAlignment="1" applyProtection="1">
      <alignment horizontal="center" vertical="center"/>
      <protection locked="0"/>
    </xf>
    <xf numFmtId="0" fontId="2" fillId="3" borderId="9" xfId="1" applyNumberFormat="1" applyFont="1" applyFill="1" applyBorder="1" applyAlignment="1" applyProtection="1">
      <alignment horizontal="center" vertical="center"/>
    </xf>
    <xf numFmtId="0" fontId="2" fillId="3" borderId="10" xfId="1" applyNumberFormat="1" applyFont="1" applyFill="1" applyBorder="1" applyAlignment="1" applyProtection="1">
      <alignment horizontal="center" vertical="center"/>
    </xf>
    <xf numFmtId="44" fontId="2" fillId="2" borderId="7" xfId="1" applyFont="1" applyFill="1" applyBorder="1" applyAlignment="1" applyProtection="1">
      <alignment horizontal="center" vertical="center"/>
    </xf>
    <xf numFmtId="44" fontId="2" fillId="2" borderId="8" xfId="1" applyFont="1" applyFill="1" applyBorder="1" applyAlignment="1" applyProtection="1">
      <alignment horizontal="center" vertical="center"/>
    </xf>
    <xf numFmtId="44" fontId="2" fillId="2" borderId="9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horizontal="center" vertical="center"/>
    </xf>
    <xf numFmtId="44" fontId="0" fillId="2" borderId="13" xfId="0" applyNumberFormat="1" applyFill="1" applyBorder="1" applyAlignment="1" applyProtection="1">
      <alignment horizontal="center"/>
      <protection locked="0"/>
    </xf>
    <xf numFmtId="44" fontId="0" fillId="2" borderId="14" xfId="0" applyNumberFormat="1" applyFill="1" applyBorder="1" applyAlignment="1" applyProtection="1">
      <alignment horizontal="center"/>
      <protection locked="0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44" fontId="0" fillId="2" borderId="14" xfId="1" applyFont="1" applyFill="1" applyBorder="1" applyAlignment="1" applyProtection="1">
      <alignment horizontal="center" vertical="center"/>
      <protection locked="0"/>
    </xf>
    <xf numFmtId="44" fontId="0" fillId="2" borderId="9" xfId="1" applyFont="1" applyFill="1" applyBorder="1" applyAlignment="1" applyProtection="1">
      <alignment horizontal="center" vertical="center"/>
      <protection locked="0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2" borderId="7" xfId="1" applyFont="1" applyFill="1" applyBorder="1" applyAlignment="1" applyProtection="1">
      <alignment horizontal="center" vertical="center"/>
      <protection locked="0"/>
    </xf>
    <xf numFmtId="44" fontId="0" fillId="2" borderId="8" xfId="1" applyFont="1" applyFill="1" applyBorder="1" applyAlignment="1" applyProtection="1">
      <alignment horizontal="center" vertical="center"/>
      <protection locked="0"/>
    </xf>
    <xf numFmtId="44" fontId="2" fillId="3" borderId="1" xfId="1" applyFont="1" applyFill="1" applyBorder="1" applyAlignment="1" applyProtection="1">
      <alignment horizontal="center" vertical="center"/>
    </xf>
    <xf numFmtId="44" fontId="2" fillId="3" borderId="2" xfId="1" applyFont="1" applyFill="1" applyBorder="1" applyAlignment="1" applyProtection="1">
      <alignment horizontal="center" vertical="center"/>
    </xf>
    <xf numFmtId="44" fontId="0" fillId="3" borderId="1" xfId="1" applyFont="1" applyFill="1" applyBorder="1" applyAlignment="1" applyProtection="1">
      <alignment horizontal="center" vertical="center"/>
      <protection locked="0"/>
    </xf>
    <xf numFmtId="44" fontId="0" fillId="3" borderId="2" xfId="1" applyFont="1" applyFill="1" applyBorder="1" applyAlignment="1" applyProtection="1">
      <alignment horizontal="center" vertical="center"/>
      <protection locked="0"/>
    </xf>
    <xf numFmtId="44" fontId="2" fillId="2" borderId="7" xfId="1" applyFont="1" applyFill="1" applyBorder="1" applyAlignment="1" applyProtection="1">
      <alignment horizontal="center" vertical="center"/>
      <protection locked="0"/>
    </xf>
    <xf numFmtId="44" fontId="2" fillId="2" borderId="8" xfId="1" applyFont="1" applyFill="1" applyBorder="1" applyAlignment="1" applyProtection="1">
      <alignment horizontal="center" vertical="center"/>
      <protection locked="0"/>
    </xf>
    <xf numFmtId="44" fontId="1" fillId="2" borderId="8" xfId="1" applyFont="1" applyFill="1" applyBorder="1" applyAlignment="1" applyProtection="1">
      <alignment horizontal="center" vertical="center"/>
    </xf>
    <xf numFmtId="44" fontId="1" fillId="2" borderId="10" xfId="1" applyFont="1" applyFill="1" applyBorder="1" applyAlignment="1" applyProtection="1">
      <alignment horizontal="center" vertical="center"/>
    </xf>
    <xf numFmtId="44" fontId="2" fillId="3" borderId="1" xfId="1" applyFont="1" applyFill="1" applyBorder="1" applyAlignment="1" applyProtection="1">
      <alignment horizontal="center" vertical="center"/>
      <protection locked="0"/>
    </xf>
    <xf numFmtId="44" fontId="2" fillId="3" borderId="2" xfId="1" applyFont="1" applyFill="1" applyBorder="1" applyAlignment="1" applyProtection="1">
      <alignment horizontal="center" vertical="center"/>
      <protection locked="0"/>
    </xf>
    <xf numFmtId="44" fontId="2" fillId="2" borderId="13" xfId="1" applyFont="1" applyFill="1" applyBorder="1" applyAlignment="1" applyProtection="1">
      <alignment horizontal="center" vertical="center"/>
      <protection locked="0"/>
    </xf>
    <xf numFmtId="44" fontId="2" fillId="2" borderId="14" xfId="1" applyFont="1" applyFill="1" applyBorder="1" applyAlignment="1" applyProtection="1">
      <alignment horizontal="center" vertical="center"/>
      <protection locked="0"/>
    </xf>
    <xf numFmtId="44" fontId="1" fillId="3" borderId="1" xfId="1" applyFont="1" applyFill="1" applyBorder="1" applyAlignment="1" applyProtection="1">
      <alignment horizontal="center" vertical="center"/>
    </xf>
    <xf numFmtId="44" fontId="1" fillId="3" borderId="2" xfId="1" applyFont="1" applyFill="1" applyBorder="1" applyAlignment="1" applyProtection="1">
      <alignment horizontal="center" vertical="center"/>
    </xf>
    <xf numFmtId="44" fontId="2" fillId="2" borderId="9" xfId="1" applyFont="1" applyFill="1" applyBorder="1" applyAlignment="1" applyProtection="1">
      <alignment horizontal="center" vertical="center"/>
      <protection locked="0"/>
    </xf>
    <xf numFmtId="44" fontId="2" fillId="2" borderId="10" xfId="1" applyFont="1" applyFill="1" applyBorder="1" applyAlignment="1" applyProtection="1">
      <alignment horizontal="center" vertical="center"/>
      <protection locked="0"/>
    </xf>
    <xf numFmtId="164" fontId="2" fillId="2" borderId="11" xfId="2" applyNumberFormat="1" applyFont="1" applyFill="1" applyBorder="1" applyAlignment="1" applyProtection="1">
      <alignment horizontal="center" vertical="center"/>
      <protection locked="0"/>
    </xf>
    <xf numFmtId="164" fontId="2" fillId="2" borderId="12" xfId="2" applyNumberFormat="1" applyFont="1" applyFill="1" applyBorder="1" applyAlignment="1" applyProtection="1">
      <alignment horizontal="center" vertical="center"/>
      <protection locked="0"/>
    </xf>
    <xf numFmtId="164" fontId="1" fillId="2" borderId="11" xfId="2" applyNumberFormat="1" applyFont="1" applyFill="1" applyBorder="1" applyAlignment="1" applyProtection="1">
      <alignment horizontal="center" vertical="center"/>
    </xf>
    <xf numFmtId="164" fontId="1" fillId="2" borderId="12" xfId="2" applyNumberFormat="1" applyFont="1" applyFill="1" applyBorder="1" applyAlignment="1" applyProtection="1">
      <alignment horizontal="center" vertical="center"/>
    </xf>
    <xf numFmtId="164" fontId="0" fillId="2" borderId="11" xfId="2" applyNumberFormat="1" applyFont="1" applyFill="1" applyBorder="1" applyAlignment="1" applyProtection="1">
      <alignment horizontal="center" vertical="center"/>
      <protection locked="0"/>
    </xf>
    <xf numFmtId="164" fontId="0" fillId="2" borderId="12" xfId="2" applyNumberFormat="1" applyFont="1" applyFill="1" applyBorder="1" applyAlignment="1" applyProtection="1">
      <alignment horizontal="center" vertical="center"/>
      <protection locked="0"/>
    </xf>
    <xf numFmtId="44" fontId="0" fillId="2" borderId="16" xfId="0" applyNumberFormat="1" applyFill="1" applyBorder="1" applyAlignment="1" applyProtection="1">
      <alignment vertical="center"/>
      <protection locked="0"/>
    </xf>
    <xf numFmtId="44" fontId="0" fillId="2" borderId="17" xfId="0" applyNumberFormat="1" applyFill="1" applyBorder="1" applyAlignment="1" applyProtection="1">
      <alignment vertical="center"/>
      <protection locked="0"/>
    </xf>
    <xf numFmtId="164" fontId="0" fillId="2" borderId="17" xfId="2" applyNumberFormat="1" applyFont="1" applyFill="1" applyBorder="1" applyAlignment="1" applyProtection="1">
      <alignment vertical="center"/>
      <protection locked="0"/>
    </xf>
    <xf numFmtId="44" fontId="0" fillId="2" borderId="20" xfId="0" applyNumberFormat="1" applyFill="1" applyBorder="1" applyAlignment="1" applyProtection="1">
      <alignment vertical="center"/>
      <protection locked="0"/>
    </xf>
    <xf numFmtId="164" fontId="0" fillId="2" borderId="15" xfId="2" applyNumberFormat="1" applyFont="1" applyFill="1" applyBorder="1" applyAlignment="1" applyProtection="1">
      <alignment vertical="center"/>
      <protection locked="0"/>
    </xf>
    <xf numFmtId="44" fontId="0" fillId="2" borderId="18" xfId="0" applyNumberFormat="1" applyFill="1" applyBorder="1" applyAlignment="1" applyProtection="1">
      <alignment vertical="center"/>
      <protection locked="0"/>
    </xf>
    <xf numFmtId="44" fontId="0" fillId="2" borderId="19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C3BF-23DB-444D-95D5-3FB333315D0B}">
  <dimension ref="A1:AC28"/>
  <sheetViews>
    <sheetView tabSelected="1" zoomScaleNormal="100" workbookViewId="0">
      <selection activeCell="E33" sqref="E33"/>
    </sheetView>
  </sheetViews>
  <sheetFormatPr defaultRowHeight="15" x14ac:dyDescent="0.25"/>
  <cols>
    <col min="1" max="1" width="16.7109375" style="1" customWidth="1"/>
    <col min="2" max="2" width="25.140625" style="2" customWidth="1"/>
    <col min="3" max="3" width="26.7109375" style="2" customWidth="1"/>
    <col min="4" max="4" width="2.85546875" style="2" customWidth="1"/>
    <col min="5" max="5" width="26.140625" style="1" customWidth="1"/>
    <col min="6" max="7" width="13.7109375" style="2" customWidth="1"/>
    <col min="8" max="29" width="13.7109375" style="1" customWidth="1"/>
    <col min="30" max="16384" width="9.140625" style="1"/>
  </cols>
  <sheetData>
    <row r="1" spans="1:29" ht="15.75" thickBot="1" x14ac:dyDescent="0.3"/>
    <row r="2" spans="1:29" s="37" customFormat="1" ht="15.75" thickBot="1" x14ac:dyDescent="0.3">
      <c r="A2" s="52"/>
      <c r="B2" s="77" t="s">
        <v>27</v>
      </c>
      <c r="C2" s="78"/>
      <c r="D2" s="42"/>
      <c r="E2" s="38"/>
      <c r="F2" s="77">
        <v>7</v>
      </c>
      <c r="G2" s="87"/>
      <c r="H2" s="77">
        <v>12</v>
      </c>
      <c r="I2" s="87"/>
      <c r="J2" s="77">
        <v>12</v>
      </c>
      <c r="K2" s="87"/>
      <c r="L2" s="77">
        <v>12</v>
      </c>
      <c r="M2" s="87"/>
      <c r="N2" s="77">
        <v>12</v>
      </c>
      <c r="O2" s="87"/>
      <c r="P2" s="77">
        <v>12</v>
      </c>
      <c r="Q2" s="87"/>
      <c r="R2" s="77"/>
      <c r="S2" s="87"/>
      <c r="T2" s="77"/>
      <c r="U2" s="87"/>
      <c r="V2" s="77"/>
      <c r="W2" s="87"/>
      <c r="X2" s="77"/>
      <c r="Y2" s="87"/>
      <c r="Z2" s="77"/>
      <c r="AA2" s="87"/>
      <c r="AB2" s="77"/>
      <c r="AC2" s="87"/>
    </row>
    <row r="3" spans="1:29" x14ac:dyDescent="0.25">
      <c r="B3" s="79" t="s">
        <v>28</v>
      </c>
      <c r="C3" s="80"/>
      <c r="D3" s="43"/>
      <c r="F3" s="88" t="s">
        <v>53</v>
      </c>
      <c r="G3" s="89"/>
      <c r="H3" s="88" t="s">
        <v>40</v>
      </c>
      <c r="I3" s="89"/>
      <c r="J3" s="88" t="s">
        <v>41</v>
      </c>
      <c r="K3" s="89"/>
      <c r="L3" s="88" t="s">
        <v>42</v>
      </c>
      <c r="M3" s="89"/>
      <c r="N3" s="88" t="s">
        <v>43</v>
      </c>
      <c r="O3" s="89"/>
      <c r="P3" s="88">
        <v>2018</v>
      </c>
      <c r="Q3" s="89"/>
      <c r="R3" s="88">
        <v>2017</v>
      </c>
      <c r="S3" s="89"/>
      <c r="T3" s="88">
        <v>2016</v>
      </c>
      <c r="U3" s="89"/>
      <c r="V3" s="88">
        <v>2015</v>
      </c>
      <c r="W3" s="89"/>
      <c r="X3" s="88">
        <v>2014</v>
      </c>
      <c r="Y3" s="89"/>
      <c r="Z3" s="88">
        <v>2013</v>
      </c>
      <c r="AA3" s="89"/>
      <c r="AB3" s="88">
        <v>2012</v>
      </c>
      <c r="AC3" s="89"/>
    </row>
    <row r="4" spans="1:29" x14ac:dyDescent="0.25">
      <c r="A4" s="5" t="s">
        <v>0</v>
      </c>
      <c r="B4" s="81" t="s">
        <v>32</v>
      </c>
      <c r="C4" s="82"/>
      <c r="D4" s="44"/>
      <c r="E4" s="5" t="s">
        <v>0</v>
      </c>
      <c r="F4" s="90">
        <f>F5+F6+F7</f>
        <v>128390</v>
      </c>
      <c r="G4" s="91"/>
      <c r="H4" s="90">
        <f>H5+H6+H7</f>
        <v>215274.77000000002</v>
      </c>
      <c r="I4" s="91"/>
      <c r="J4" s="90">
        <v>214649</v>
      </c>
      <c r="K4" s="91"/>
      <c r="L4" s="90">
        <f>L5+L6+L7</f>
        <v>239752.98</v>
      </c>
      <c r="M4" s="91"/>
      <c r="N4" s="90">
        <f>N5+N6+N7</f>
        <v>330058.32</v>
      </c>
      <c r="O4" s="91"/>
      <c r="P4" s="90">
        <f>P5+P6+P7</f>
        <v>284000.5</v>
      </c>
      <c r="Q4" s="91"/>
      <c r="R4" s="90"/>
      <c r="S4" s="91"/>
      <c r="T4" s="90">
        <f>'2018'!G3</f>
        <v>0</v>
      </c>
      <c r="U4" s="91"/>
      <c r="V4" s="90">
        <f>'2018'!I3</f>
        <v>0</v>
      </c>
      <c r="W4" s="91"/>
      <c r="X4" s="90">
        <f>'2018'!K3</f>
        <v>0</v>
      </c>
      <c r="Y4" s="91"/>
      <c r="Z4" s="90">
        <f>'2018'!M3</f>
        <v>0</v>
      </c>
      <c r="AA4" s="91"/>
      <c r="AB4" s="90">
        <f>'2018'!O3</f>
        <v>0</v>
      </c>
      <c r="AC4" s="91"/>
    </row>
    <row r="5" spans="1:29" x14ac:dyDescent="0.25">
      <c r="A5" s="5" t="s">
        <v>1</v>
      </c>
      <c r="B5" s="23" t="s">
        <v>29</v>
      </c>
      <c r="C5" s="53" t="s">
        <v>33</v>
      </c>
      <c r="D5" s="45"/>
      <c r="E5" s="5" t="s">
        <v>1</v>
      </c>
      <c r="F5" s="16">
        <v>51357</v>
      </c>
      <c r="G5" s="17">
        <f>F5/F4</f>
        <v>0.40000778876859566</v>
      </c>
      <c r="H5" s="16">
        <v>98856.25</v>
      </c>
      <c r="I5" s="17">
        <f>H5/H4</f>
        <v>0.45920964170580691</v>
      </c>
      <c r="J5" s="16">
        <v>82967</v>
      </c>
      <c r="K5" s="17">
        <f>J5/J4</f>
        <v>0.38652404623361858</v>
      </c>
      <c r="L5" s="16">
        <v>114890.45</v>
      </c>
      <c r="M5" s="17">
        <f>L5/L4</f>
        <v>0.47920342846207792</v>
      </c>
      <c r="N5" s="16">
        <v>140462.92000000001</v>
      </c>
      <c r="O5" s="17">
        <f>N5/N4</f>
        <v>0.42557000229535197</v>
      </c>
      <c r="P5" s="16">
        <v>107729.89</v>
      </c>
      <c r="Q5" s="17">
        <f>P5/P4</f>
        <v>0.37932993075716415</v>
      </c>
      <c r="R5" s="16"/>
      <c r="S5" s="17" t="e">
        <f>R5/R4</f>
        <v>#DIV/0!</v>
      </c>
      <c r="T5" s="16"/>
      <c r="U5" s="17" t="e">
        <f>T5/T4</f>
        <v>#DIV/0!</v>
      </c>
      <c r="V5" s="16"/>
      <c r="W5" s="17" t="e">
        <f>V5/V4</f>
        <v>#DIV/0!</v>
      </c>
      <c r="X5" s="16"/>
      <c r="Y5" s="17" t="e">
        <f>X5/X4</f>
        <v>#DIV/0!</v>
      </c>
      <c r="Z5" s="16"/>
      <c r="AA5" s="17" t="e">
        <f>Z5/Z4</f>
        <v>#DIV/0!</v>
      </c>
      <c r="AB5" s="16"/>
      <c r="AC5" s="17" t="e">
        <f>AB5/AB4</f>
        <v>#DIV/0!</v>
      </c>
    </row>
    <row r="6" spans="1:29" x14ac:dyDescent="0.25">
      <c r="A6" s="5" t="s">
        <v>2</v>
      </c>
      <c r="B6" s="23" t="s">
        <v>30</v>
      </c>
      <c r="C6" s="53" t="s">
        <v>33</v>
      </c>
      <c r="D6" s="45"/>
      <c r="E6" s="5" t="s">
        <v>2</v>
      </c>
      <c r="F6" s="16">
        <v>33848</v>
      </c>
      <c r="G6" s="17">
        <f>F6/F4</f>
        <v>0.26363423942674663</v>
      </c>
      <c r="H6" s="16">
        <v>41654</v>
      </c>
      <c r="I6" s="17">
        <f>H6/H4</f>
        <v>0.19349225178593848</v>
      </c>
      <c r="J6" s="16">
        <v>58590</v>
      </c>
      <c r="K6" s="17">
        <f>J6/J4</f>
        <v>0.27295724648146508</v>
      </c>
      <c r="L6" s="16">
        <v>39785</v>
      </c>
      <c r="M6" s="17">
        <f>L6/L4</f>
        <v>0.16594162875472912</v>
      </c>
      <c r="N6" s="16">
        <v>91232.5</v>
      </c>
      <c r="O6" s="17">
        <f>N6/N4</f>
        <v>0.27641327144851247</v>
      </c>
      <c r="P6" s="16">
        <v>86840</v>
      </c>
      <c r="Q6" s="17">
        <f>P6/P4</f>
        <v>0.30577410955262402</v>
      </c>
      <c r="R6" s="16">
        <f>'2018'!E5</f>
        <v>0</v>
      </c>
      <c r="S6" s="17" t="e">
        <f>R6/R4</f>
        <v>#DIV/0!</v>
      </c>
      <c r="T6" s="16"/>
      <c r="U6" s="17" t="e">
        <f>T6/T4</f>
        <v>#DIV/0!</v>
      </c>
      <c r="V6" s="16"/>
      <c r="W6" s="17" t="e">
        <f>V6/V4</f>
        <v>#DIV/0!</v>
      </c>
      <c r="X6" s="16"/>
      <c r="Y6" s="17" t="e">
        <f>X6/X4</f>
        <v>#DIV/0!</v>
      </c>
      <c r="Z6" s="16"/>
      <c r="AA6" s="17" t="e">
        <f>Z6/Z4</f>
        <v>#DIV/0!</v>
      </c>
      <c r="AB6" s="16"/>
      <c r="AC6" s="17" t="e">
        <f>AB6/AB4</f>
        <v>#DIV/0!</v>
      </c>
    </row>
    <row r="7" spans="1:29" ht="15.75" thickBot="1" x14ac:dyDescent="0.3">
      <c r="A7" s="5" t="s">
        <v>4</v>
      </c>
      <c r="B7" s="25" t="s">
        <v>31</v>
      </c>
      <c r="C7" s="54" t="s">
        <v>33</v>
      </c>
      <c r="D7" s="45"/>
      <c r="E7" s="5" t="s">
        <v>4</v>
      </c>
      <c r="F7" s="16">
        <v>43185</v>
      </c>
      <c r="G7" s="17">
        <f>F7/F4</f>
        <v>0.33635797180465771</v>
      </c>
      <c r="H7" s="16">
        <v>74764.52</v>
      </c>
      <c r="I7" s="17">
        <f>H7/H4</f>
        <v>0.34729810650825454</v>
      </c>
      <c r="J7" s="16">
        <v>73092</v>
      </c>
      <c r="K7" s="17">
        <f>J7/J4</f>
        <v>0.34051870728491629</v>
      </c>
      <c r="L7" s="16">
        <v>85077.53</v>
      </c>
      <c r="M7" s="17">
        <f>L7/L4</f>
        <v>0.35485494278319291</v>
      </c>
      <c r="N7" s="16">
        <v>98362.9</v>
      </c>
      <c r="O7" s="17">
        <f>N7/N4</f>
        <v>0.29801672625613557</v>
      </c>
      <c r="P7" s="16">
        <v>89430.61</v>
      </c>
      <c r="Q7" s="17">
        <f>P7/P4</f>
        <v>0.31489595969021184</v>
      </c>
      <c r="R7" s="16">
        <f>'2018'!E6</f>
        <v>0</v>
      </c>
      <c r="S7" s="17" t="e">
        <f>R7/R4</f>
        <v>#DIV/0!</v>
      </c>
      <c r="T7" s="16"/>
      <c r="U7" s="17" t="e">
        <f>T7/T4</f>
        <v>#DIV/0!</v>
      </c>
      <c r="V7" s="16"/>
      <c r="W7" s="17" t="e">
        <f>V7/V4</f>
        <v>#DIV/0!</v>
      </c>
      <c r="X7" s="16"/>
      <c r="Y7" s="17" t="e">
        <f>X7/X4</f>
        <v>#DIV/0!</v>
      </c>
      <c r="Z7" s="16"/>
      <c r="AA7" s="17" t="e">
        <f>Z7/Z4</f>
        <v>#DIV/0!</v>
      </c>
      <c r="AB7" s="16"/>
      <c r="AC7" s="17" t="e">
        <f>AB7/AB4</f>
        <v>#DIV/0!</v>
      </c>
    </row>
    <row r="8" spans="1:29" x14ac:dyDescent="0.25">
      <c r="A8" s="5"/>
      <c r="B8" s="27"/>
      <c r="C8" s="28"/>
      <c r="D8" s="45"/>
      <c r="E8" s="5"/>
      <c r="F8" s="20"/>
      <c r="G8" s="21"/>
      <c r="H8" s="20"/>
      <c r="I8" s="21"/>
      <c r="J8" s="20"/>
      <c r="K8" s="21"/>
      <c r="L8" s="20"/>
      <c r="M8" s="21"/>
      <c r="N8" s="20"/>
      <c r="O8" s="21"/>
      <c r="P8" s="20"/>
      <c r="Q8" s="21"/>
      <c r="R8" s="20"/>
      <c r="S8" s="21"/>
      <c r="T8" s="20"/>
      <c r="U8" s="21"/>
      <c r="V8" s="20"/>
      <c r="W8" s="21"/>
      <c r="X8" s="20"/>
      <c r="Y8" s="21"/>
      <c r="Z8" s="20"/>
      <c r="AA8" s="21"/>
      <c r="AB8" s="20"/>
      <c r="AC8" s="21"/>
    </row>
    <row r="9" spans="1:29" ht="15.75" thickBot="1" x14ac:dyDescent="0.3">
      <c r="A9" s="5"/>
      <c r="B9" s="27"/>
      <c r="C9" s="28"/>
      <c r="D9" s="45"/>
      <c r="E9" s="5"/>
      <c r="F9" s="20"/>
      <c r="G9" s="21"/>
      <c r="H9" s="20"/>
      <c r="I9" s="21"/>
      <c r="J9" s="20"/>
      <c r="K9" s="21"/>
      <c r="L9" s="20"/>
      <c r="M9" s="21"/>
      <c r="N9" s="20"/>
      <c r="O9" s="21"/>
      <c r="P9" s="20"/>
      <c r="Q9" s="21"/>
      <c r="R9" s="20"/>
      <c r="S9" s="21"/>
      <c r="T9" s="20"/>
      <c r="U9" s="21"/>
      <c r="V9" s="20"/>
      <c r="W9" s="21"/>
      <c r="X9" s="20"/>
      <c r="Y9" s="21"/>
      <c r="Z9" s="20"/>
      <c r="AA9" s="21"/>
      <c r="AB9" s="20"/>
      <c r="AC9" s="21"/>
    </row>
    <row r="10" spans="1:29" x14ac:dyDescent="0.25">
      <c r="A10" s="5" t="s">
        <v>26</v>
      </c>
      <c r="B10" s="83" t="s">
        <v>34</v>
      </c>
      <c r="C10" s="84"/>
      <c r="D10" s="44"/>
      <c r="E10" s="5" t="s">
        <v>26</v>
      </c>
      <c r="F10" s="92">
        <v>131424</v>
      </c>
      <c r="G10" s="93"/>
      <c r="H10" s="92">
        <v>216048.79</v>
      </c>
      <c r="I10" s="93"/>
      <c r="J10" s="92">
        <v>215690.85</v>
      </c>
      <c r="K10" s="93"/>
      <c r="L10" s="92">
        <v>249418.61</v>
      </c>
      <c r="M10" s="93"/>
      <c r="N10" s="92">
        <v>336057.11</v>
      </c>
      <c r="O10" s="93"/>
      <c r="P10" s="92">
        <v>324556.19</v>
      </c>
      <c r="Q10" s="93"/>
      <c r="R10" s="92">
        <f>'2018'!E10</f>
        <v>0</v>
      </c>
      <c r="S10" s="93"/>
      <c r="T10" s="92">
        <f>'2018'!G10</f>
        <v>0</v>
      </c>
      <c r="U10" s="93"/>
      <c r="V10" s="92">
        <f>'2018'!I10</f>
        <v>0</v>
      </c>
      <c r="W10" s="93"/>
      <c r="X10" s="92">
        <f>'2018'!K10</f>
        <v>0</v>
      </c>
      <c r="Y10" s="93"/>
      <c r="Z10" s="92">
        <f>'2018'!M10</f>
        <v>0</v>
      </c>
      <c r="AA10" s="93"/>
      <c r="AB10" s="92">
        <f>'2018'!O10</f>
        <v>0</v>
      </c>
      <c r="AC10" s="93"/>
    </row>
    <row r="11" spans="1:29" x14ac:dyDescent="0.25">
      <c r="A11" s="5" t="s">
        <v>25</v>
      </c>
      <c r="B11" s="23" t="s">
        <v>35</v>
      </c>
      <c r="C11" s="53" t="s">
        <v>36</v>
      </c>
      <c r="D11" s="45"/>
      <c r="E11" s="5" t="s">
        <v>25</v>
      </c>
      <c r="F11" s="16">
        <v>62111</v>
      </c>
      <c r="G11" s="17">
        <f>F11/F10</f>
        <v>0.4726001339177015</v>
      </c>
      <c r="H11" s="16">
        <v>97880.45</v>
      </c>
      <c r="I11" s="17">
        <f>H11/H10</f>
        <v>0.45304789719025962</v>
      </c>
      <c r="J11" s="16">
        <f>'do not use3'!C11</f>
        <v>49592</v>
      </c>
      <c r="K11" s="17">
        <f>J11/J10</f>
        <v>0.22992166797988881</v>
      </c>
      <c r="L11" s="16">
        <v>101224.87</v>
      </c>
      <c r="M11" s="17">
        <f>L11/L10</f>
        <v>0.40584329292830235</v>
      </c>
      <c r="N11" s="16">
        <v>123527.79</v>
      </c>
      <c r="O11" s="17">
        <f>N11/N10</f>
        <v>0.36757975452446162</v>
      </c>
      <c r="P11" s="16">
        <v>129102.33</v>
      </c>
      <c r="Q11" s="17">
        <f>P11/P10</f>
        <v>0.39778113614163391</v>
      </c>
      <c r="R11" s="16">
        <f>'2018'!E11</f>
        <v>0</v>
      </c>
      <c r="S11" s="17" t="e">
        <f>R11/R10</f>
        <v>#DIV/0!</v>
      </c>
      <c r="T11" s="16"/>
      <c r="U11" s="17" t="e">
        <f>T11/T10</f>
        <v>#DIV/0!</v>
      </c>
      <c r="V11" s="16"/>
      <c r="W11" s="17" t="e">
        <f>V11/V10</f>
        <v>#DIV/0!</v>
      </c>
      <c r="X11" s="16"/>
      <c r="Y11" s="17" t="e">
        <f>X11/X10</f>
        <v>#DIV/0!</v>
      </c>
      <c r="Z11" s="16"/>
      <c r="AA11" s="17" t="e">
        <f>Z11/Z10</f>
        <v>#DIV/0!</v>
      </c>
      <c r="AB11" s="16"/>
      <c r="AC11" s="17" t="e">
        <f>AB11/AB10</f>
        <v>#DIV/0!</v>
      </c>
    </row>
    <row r="12" spans="1:29" ht="15.75" thickBot="1" x14ac:dyDescent="0.3">
      <c r="A12" s="5" t="s">
        <v>20</v>
      </c>
      <c r="B12" s="85" t="s">
        <v>37</v>
      </c>
      <c r="C12" s="86"/>
      <c r="D12" s="46"/>
      <c r="E12" s="5" t="s">
        <v>20</v>
      </c>
      <c r="F12" s="73">
        <f>F11/F4</f>
        <v>0.48376820624659239</v>
      </c>
      <c r="G12" s="74"/>
      <c r="H12" s="73">
        <f>H11/H4</f>
        <v>0.45467682998801945</v>
      </c>
      <c r="I12" s="74"/>
      <c r="J12" s="73">
        <f>J11/J4</f>
        <v>0.23103764750825767</v>
      </c>
      <c r="K12" s="74"/>
      <c r="L12" s="73">
        <f>L11/L4</f>
        <v>0.42220484600441666</v>
      </c>
      <c r="M12" s="74"/>
      <c r="N12" s="73">
        <f>N11/N4</f>
        <v>0.37426049432718433</v>
      </c>
      <c r="O12" s="74"/>
      <c r="P12" s="73">
        <f>P11/P4</f>
        <v>0.45458486868861148</v>
      </c>
      <c r="Q12" s="74"/>
      <c r="R12" s="73" t="e">
        <f>R11/R4</f>
        <v>#DIV/0!</v>
      </c>
      <c r="S12" s="74"/>
      <c r="T12" s="73" t="e">
        <f>T11/T4</f>
        <v>#DIV/0!</v>
      </c>
      <c r="U12" s="74"/>
      <c r="V12" s="73" t="e">
        <f>V11/V4</f>
        <v>#DIV/0!</v>
      </c>
      <c r="W12" s="74"/>
      <c r="X12" s="73" t="e">
        <f>X11/X4</f>
        <v>#DIV/0!</v>
      </c>
      <c r="Y12" s="74"/>
      <c r="Z12" s="73" t="e">
        <f>Z11/Z4</f>
        <v>#DIV/0!</v>
      </c>
      <c r="AA12" s="74"/>
      <c r="AB12" s="73" t="e">
        <f>AB11/AB4</f>
        <v>#DIV/0!</v>
      </c>
      <c r="AC12" s="74"/>
    </row>
    <row r="13" spans="1:29" x14ac:dyDescent="0.25">
      <c r="A13" s="5" t="s">
        <v>23</v>
      </c>
      <c r="B13" s="23" t="s">
        <v>38</v>
      </c>
      <c r="C13" s="53" t="s">
        <v>36</v>
      </c>
      <c r="D13" s="45"/>
      <c r="E13" s="5" t="s">
        <v>23</v>
      </c>
      <c r="F13" s="16">
        <v>14075</v>
      </c>
      <c r="G13" s="17">
        <f>F13/F10</f>
        <v>0.10709611638665693</v>
      </c>
      <c r="H13" s="16">
        <v>35987.33</v>
      </c>
      <c r="I13" s="17">
        <f>H13/H10</f>
        <v>0.16657038440252314</v>
      </c>
      <c r="J13" s="16">
        <v>37170.639999999999</v>
      </c>
      <c r="K13" s="17">
        <f>J13/J10</f>
        <v>0.17233294782787492</v>
      </c>
      <c r="L13" s="16">
        <v>3740.84</v>
      </c>
      <c r="M13" s="17">
        <f>L13/L10</f>
        <v>1.4998239305399065E-2</v>
      </c>
      <c r="N13" s="16">
        <v>28850.52</v>
      </c>
      <c r="O13" s="17">
        <f>N13/N10</f>
        <v>8.5850050903550301E-2</v>
      </c>
      <c r="P13" s="16">
        <v>31816.46</v>
      </c>
      <c r="Q13" s="17">
        <f>P13/P12</f>
        <v>69990.143076658642</v>
      </c>
      <c r="R13" s="16">
        <f>'2018'!E13</f>
        <v>0</v>
      </c>
      <c r="S13" s="17" t="e">
        <f>R13/R12</f>
        <v>#DIV/0!</v>
      </c>
      <c r="T13" s="16"/>
      <c r="U13" s="17" t="e">
        <f>T13/T12</f>
        <v>#DIV/0!</v>
      </c>
      <c r="V13" s="16"/>
      <c r="W13" s="17" t="e">
        <f>V13/V12</f>
        <v>#DIV/0!</v>
      </c>
      <c r="X13" s="16"/>
      <c r="Y13" s="17" t="e">
        <f>X13/X12</f>
        <v>#DIV/0!</v>
      </c>
      <c r="Z13" s="16"/>
      <c r="AA13" s="17" t="e">
        <f>Z13/Z12</f>
        <v>#DIV/0!</v>
      </c>
      <c r="AB13" s="16"/>
      <c r="AC13" s="17" t="e">
        <f>AB13/AB12</f>
        <v>#DIV/0!</v>
      </c>
    </row>
    <row r="14" spans="1:29" ht="15.75" thickBot="1" x14ac:dyDescent="0.3">
      <c r="A14" s="5" t="s">
        <v>24</v>
      </c>
      <c r="B14" s="85" t="s">
        <v>39</v>
      </c>
      <c r="C14" s="86"/>
      <c r="D14" s="46"/>
      <c r="E14" s="5" t="s">
        <v>24</v>
      </c>
      <c r="F14" s="73">
        <f>F13/F6</f>
        <v>0.41582959111321199</v>
      </c>
      <c r="G14" s="74"/>
      <c r="H14" s="73">
        <f>H13/H6</f>
        <v>0.86395856340327459</v>
      </c>
      <c r="I14" s="74"/>
      <c r="J14" s="73">
        <f>J13/J6</f>
        <v>0.63441952551629965</v>
      </c>
      <c r="K14" s="74"/>
      <c r="L14" s="73">
        <f>L13/L6</f>
        <v>9.4026391856227229E-2</v>
      </c>
      <c r="M14" s="74"/>
      <c r="N14" s="73">
        <f>N13/N6</f>
        <v>0.31623072918093881</v>
      </c>
      <c r="O14" s="74"/>
      <c r="P14" s="73">
        <f>P13/P6</f>
        <v>0.36638023952095805</v>
      </c>
      <c r="Q14" s="74"/>
      <c r="R14" s="73" t="e">
        <f>R13/R6</f>
        <v>#DIV/0!</v>
      </c>
      <c r="S14" s="74"/>
      <c r="T14" s="73" t="e">
        <f>T13/T6</f>
        <v>#DIV/0!</v>
      </c>
      <c r="U14" s="74"/>
      <c r="V14" s="73" t="e">
        <f>V13/V6</f>
        <v>#DIV/0!</v>
      </c>
      <c r="W14" s="74"/>
      <c r="X14" s="73" t="e">
        <f>X13/X6</f>
        <v>#DIV/0!</v>
      </c>
      <c r="Y14" s="74"/>
      <c r="Z14" s="73" t="e">
        <f>Z13/Z6</f>
        <v>#DIV/0!</v>
      </c>
      <c r="AA14" s="74"/>
      <c r="AB14" s="73" t="e">
        <f>AB13/AB6</f>
        <v>#DIV/0!</v>
      </c>
      <c r="AC14" s="74"/>
    </row>
    <row r="15" spans="1:29" ht="15.75" thickBot="1" x14ac:dyDescent="0.3">
      <c r="B15" s="29"/>
      <c r="C15" s="30"/>
      <c r="D15" s="47"/>
      <c r="F15" s="3"/>
      <c r="G15" s="4"/>
    </row>
    <row r="16" spans="1:29" ht="15.75" thickBot="1" x14ac:dyDescent="0.3">
      <c r="A16" s="5" t="s">
        <v>52</v>
      </c>
      <c r="B16" s="69" t="s">
        <v>51</v>
      </c>
      <c r="C16" s="70"/>
      <c r="D16" s="48"/>
      <c r="E16" s="5" t="s">
        <v>52</v>
      </c>
      <c r="F16" s="69">
        <f>F4-F10</f>
        <v>-3034</v>
      </c>
      <c r="G16" s="70"/>
      <c r="H16" s="94">
        <f>H4-H10</f>
        <v>-774.01999999998952</v>
      </c>
      <c r="I16" s="95"/>
      <c r="J16" s="94">
        <f>J4-J10</f>
        <v>-1041.8500000000058</v>
      </c>
      <c r="K16" s="95"/>
      <c r="L16" s="94">
        <f>L4-L10</f>
        <v>-9665.6299999999756</v>
      </c>
      <c r="M16" s="95"/>
      <c r="N16" s="94">
        <f>N4-N10</f>
        <v>-5998.789999999979</v>
      </c>
      <c r="O16" s="95"/>
      <c r="P16" s="94">
        <f>P4-P10</f>
        <v>-40555.69</v>
      </c>
      <c r="Q16" s="95"/>
      <c r="R16" s="94">
        <f>R4-R10</f>
        <v>0</v>
      </c>
      <c r="S16" s="95"/>
      <c r="T16" s="94">
        <f>T4-T10</f>
        <v>0</v>
      </c>
      <c r="U16" s="95"/>
      <c r="V16" s="94">
        <f>V4-V10</f>
        <v>0</v>
      </c>
      <c r="W16" s="95"/>
      <c r="X16" s="94">
        <f>X4-X10</f>
        <v>0</v>
      </c>
      <c r="Y16" s="95"/>
      <c r="Z16" s="94">
        <f>Z4-Z10</f>
        <v>0</v>
      </c>
      <c r="AA16" s="95"/>
      <c r="AB16" s="94">
        <f>AB4-AB10</f>
        <v>0</v>
      </c>
      <c r="AC16" s="95"/>
    </row>
    <row r="17" spans="1:29" ht="15.75" thickBot="1" x14ac:dyDescent="0.3">
      <c r="D17" s="49"/>
    </row>
    <row r="18" spans="1:29" ht="15" customHeight="1" x14ac:dyDescent="0.25">
      <c r="A18" s="40"/>
      <c r="B18" s="59" t="s">
        <v>21</v>
      </c>
      <c r="C18" s="60"/>
      <c r="D18" s="49"/>
      <c r="F18" s="59" t="s">
        <v>21</v>
      </c>
      <c r="G18" s="65"/>
      <c r="H18" s="60"/>
    </row>
    <row r="19" spans="1:29" ht="15" customHeight="1" thickBot="1" x14ac:dyDescent="0.3">
      <c r="A19" s="40"/>
      <c r="B19" s="61"/>
      <c r="C19" s="62"/>
      <c r="D19" s="49"/>
      <c r="E19" s="40"/>
      <c r="F19" s="61"/>
      <c r="G19" s="66"/>
      <c r="H19" s="62"/>
    </row>
    <row r="20" spans="1:29" ht="15.75" thickBot="1" x14ac:dyDescent="0.3">
      <c r="D20" s="49"/>
    </row>
    <row r="21" spans="1:29" x14ac:dyDescent="0.25">
      <c r="A21" s="5" t="s">
        <v>0</v>
      </c>
      <c r="B21" s="71" t="s">
        <v>44</v>
      </c>
      <c r="C21" s="72"/>
      <c r="D21" s="50"/>
      <c r="E21" s="5" t="s">
        <v>0</v>
      </c>
      <c r="F21" s="129">
        <f>F4/F2</f>
        <v>18341.428571428572</v>
      </c>
      <c r="G21" s="131"/>
      <c r="H21" s="129">
        <f>H4/H2</f>
        <v>17939.564166666667</v>
      </c>
      <c r="I21" s="131"/>
      <c r="J21" s="129">
        <f>J4/J2</f>
        <v>17887.416666666668</v>
      </c>
      <c r="K21" s="131"/>
      <c r="L21" s="129">
        <f>L4/L2</f>
        <v>19979.415000000001</v>
      </c>
      <c r="M21" s="131"/>
      <c r="N21" s="129">
        <f>N4/N2</f>
        <v>27504.86</v>
      </c>
      <c r="O21" s="131"/>
      <c r="P21" s="129">
        <f>P4/P2</f>
        <v>23666.708333333332</v>
      </c>
      <c r="Q21" s="130"/>
      <c r="R21" s="75" t="e">
        <f>R4/R2</f>
        <v>#DIV/0!</v>
      </c>
      <c r="S21" s="76"/>
      <c r="T21" s="75" t="e">
        <f>T4/T2</f>
        <v>#DIV/0!</v>
      </c>
      <c r="U21" s="76"/>
      <c r="V21" s="75" t="e">
        <f>V4/V2</f>
        <v>#DIV/0!</v>
      </c>
      <c r="W21" s="76"/>
      <c r="X21" s="75" t="e">
        <f>X4/X2</f>
        <v>#DIV/0!</v>
      </c>
      <c r="Y21" s="76"/>
      <c r="Z21" s="75" t="e">
        <f>Z4/Z2</f>
        <v>#DIV/0!</v>
      </c>
      <c r="AA21" s="76"/>
      <c r="AB21" s="75" t="e">
        <f>AB4/AB2</f>
        <v>#DIV/0!</v>
      </c>
      <c r="AC21" s="76"/>
    </row>
    <row r="22" spans="1:29" x14ac:dyDescent="0.25">
      <c r="A22" s="5" t="s">
        <v>1</v>
      </c>
      <c r="B22" s="57" t="s">
        <v>45</v>
      </c>
      <c r="C22" s="58"/>
      <c r="D22" s="50"/>
      <c r="E22" s="5" t="s">
        <v>1</v>
      </c>
      <c r="F22" s="124">
        <f>F5/F2</f>
        <v>7336.7142857142853</v>
      </c>
      <c r="G22" s="126">
        <f>F22/F21</f>
        <v>0.40000778876859566</v>
      </c>
      <c r="H22" s="124">
        <f>H5/H2</f>
        <v>8238.0208333333339</v>
      </c>
      <c r="I22" s="126">
        <f>H22/H21</f>
        <v>0.45920964170580697</v>
      </c>
      <c r="J22" s="124">
        <f>J5/J2</f>
        <v>6913.916666666667</v>
      </c>
      <c r="K22" s="126">
        <f>J22/J21</f>
        <v>0.38652404623361858</v>
      </c>
      <c r="L22" s="124">
        <f>L5/L2</f>
        <v>9574.2041666666664</v>
      </c>
      <c r="M22" s="126">
        <f>L22/L21</f>
        <v>0.47920342846207792</v>
      </c>
      <c r="N22" s="124">
        <f>N5/N2</f>
        <v>11705.243333333334</v>
      </c>
      <c r="O22" s="126">
        <f>N22/N21</f>
        <v>0.42557000229535191</v>
      </c>
      <c r="P22" s="124">
        <f>P5/P2</f>
        <v>8977.4908333333333</v>
      </c>
      <c r="Q22" s="126">
        <f>P22/P21</f>
        <v>0.3793299307571642</v>
      </c>
      <c r="R22" s="67" t="e">
        <f>R5/R2</f>
        <v>#DIV/0!</v>
      </c>
      <c r="S22" s="68"/>
      <c r="T22" s="67" t="e">
        <f>T5/T2</f>
        <v>#DIV/0!</v>
      </c>
      <c r="U22" s="68"/>
      <c r="V22" s="67" t="e">
        <f>V5/V2</f>
        <v>#DIV/0!</v>
      </c>
      <c r="W22" s="68"/>
      <c r="X22" s="67" t="e">
        <f>X5/X2</f>
        <v>#DIV/0!</v>
      </c>
      <c r="Y22" s="68"/>
      <c r="Z22" s="67" t="e">
        <f>Z5/Z2</f>
        <v>#DIV/0!</v>
      </c>
      <c r="AA22" s="68"/>
      <c r="AB22" s="67" t="e">
        <f>AB5/AB2</f>
        <v>#DIV/0!</v>
      </c>
      <c r="AC22" s="68"/>
    </row>
    <row r="23" spans="1:29" x14ac:dyDescent="0.25">
      <c r="A23" s="5" t="s">
        <v>2</v>
      </c>
      <c r="B23" s="57" t="s">
        <v>46</v>
      </c>
      <c r="C23" s="58"/>
      <c r="D23" s="50"/>
      <c r="E23" s="5" t="s">
        <v>2</v>
      </c>
      <c r="F23" s="124">
        <f>F6/F2</f>
        <v>4835.4285714285716</v>
      </c>
      <c r="G23" s="126">
        <f>F23/F21</f>
        <v>0.26363423942674663</v>
      </c>
      <c r="H23" s="124">
        <f>H6/H2</f>
        <v>3471.1666666666665</v>
      </c>
      <c r="I23" s="126">
        <f>H23/H21</f>
        <v>0.19349225178593848</v>
      </c>
      <c r="J23" s="124">
        <f>J6/J2</f>
        <v>4882.5</v>
      </c>
      <c r="K23" s="126">
        <f>J23/J21</f>
        <v>0.27295724648146508</v>
      </c>
      <c r="L23" s="124">
        <f>L6/L2</f>
        <v>3315.4166666666665</v>
      </c>
      <c r="M23" s="126">
        <f>L23/L21</f>
        <v>0.16594162875472912</v>
      </c>
      <c r="N23" s="124">
        <f>N6/N2</f>
        <v>7602.708333333333</v>
      </c>
      <c r="O23" s="126">
        <f>N23/N21</f>
        <v>0.27641327144851247</v>
      </c>
      <c r="P23" s="124">
        <f>P6/P2</f>
        <v>7236.666666666667</v>
      </c>
      <c r="Q23" s="126">
        <f>P23/P21</f>
        <v>0.30577410955262407</v>
      </c>
      <c r="R23" s="67" t="e">
        <f>R6/R2</f>
        <v>#DIV/0!</v>
      </c>
      <c r="S23" s="68"/>
      <c r="T23" s="67" t="e">
        <f>T6/T2</f>
        <v>#DIV/0!</v>
      </c>
      <c r="U23" s="68"/>
      <c r="V23" s="67" t="e">
        <f>V6/V2</f>
        <v>#DIV/0!</v>
      </c>
      <c r="W23" s="68"/>
      <c r="X23" s="67" t="e">
        <f>X6/X2</f>
        <v>#DIV/0!</v>
      </c>
      <c r="Y23" s="68"/>
      <c r="Z23" s="67" t="e">
        <f>Z6/Z2</f>
        <v>#DIV/0!</v>
      </c>
      <c r="AA23" s="68"/>
      <c r="AB23" s="67" t="e">
        <f>AB6/AB2</f>
        <v>#DIV/0!</v>
      </c>
      <c r="AC23" s="68"/>
    </row>
    <row r="24" spans="1:29" x14ac:dyDescent="0.25">
      <c r="A24" s="5" t="s">
        <v>4</v>
      </c>
      <c r="B24" s="57" t="s">
        <v>47</v>
      </c>
      <c r="C24" s="58"/>
      <c r="D24" s="50"/>
      <c r="E24" s="5" t="s">
        <v>4</v>
      </c>
      <c r="F24" s="124">
        <f>F7/F2</f>
        <v>6169.2857142857147</v>
      </c>
      <c r="G24" s="126">
        <f>F24/F21</f>
        <v>0.33635797180465771</v>
      </c>
      <c r="H24" s="124">
        <f>H7/H2</f>
        <v>6230.376666666667</v>
      </c>
      <c r="I24" s="126">
        <f>H24/H21</f>
        <v>0.34729810650825454</v>
      </c>
      <c r="J24" s="124">
        <f>J7/J2</f>
        <v>6091</v>
      </c>
      <c r="K24" s="126">
        <f>J24/J21</f>
        <v>0.34051870728491629</v>
      </c>
      <c r="L24" s="124">
        <f>L7/L2</f>
        <v>7089.7941666666666</v>
      </c>
      <c r="M24" s="126">
        <f>L24/L21</f>
        <v>0.35485494278319291</v>
      </c>
      <c r="N24" s="124">
        <f>N7/N2</f>
        <v>8196.9083333333328</v>
      </c>
      <c r="O24" s="126">
        <f>N24/N21</f>
        <v>0.29801672625613557</v>
      </c>
      <c r="P24" s="124">
        <f>P7/P2</f>
        <v>7452.5508333333337</v>
      </c>
      <c r="Q24" s="126">
        <f>P24/P21</f>
        <v>0.31489595969021184</v>
      </c>
      <c r="R24" s="67" t="e">
        <f>R7/R2</f>
        <v>#DIV/0!</v>
      </c>
      <c r="S24" s="68"/>
      <c r="T24" s="67" t="e">
        <f>T7/T2</f>
        <v>#DIV/0!</v>
      </c>
      <c r="U24" s="68"/>
      <c r="V24" s="67" t="e">
        <f>V7/V2</f>
        <v>#DIV/0!</v>
      </c>
      <c r="W24" s="68"/>
      <c r="X24" s="67" t="e">
        <f>X7/X2</f>
        <v>#DIV/0!</v>
      </c>
      <c r="Y24" s="68"/>
      <c r="Z24" s="67" t="e">
        <f>Z7/Z2</f>
        <v>#DIV/0!</v>
      </c>
      <c r="AA24" s="68"/>
      <c r="AB24" s="67" t="e">
        <f>AB7/AB2</f>
        <v>#DIV/0!</v>
      </c>
      <c r="AC24" s="68"/>
    </row>
    <row r="25" spans="1:29" x14ac:dyDescent="0.25">
      <c r="A25" s="5"/>
      <c r="B25" s="57"/>
      <c r="C25" s="58"/>
      <c r="D25" s="50"/>
      <c r="E25" s="5"/>
      <c r="F25" s="67"/>
      <c r="G25" s="68"/>
      <c r="H25" s="67"/>
      <c r="I25" s="68"/>
      <c r="J25" s="124"/>
      <c r="K25" s="125"/>
      <c r="L25" s="124"/>
      <c r="M25" s="125"/>
      <c r="N25" s="124"/>
      <c r="O25" s="125"/>
      <c r="P25" s="124"/>
      <c r="Q25" s="125"/>
      <c r="R25" s="67"/>
      <c r="S25" s="68"/>
      <c r="T25" s="67"/>
      <c r="U25" s="68"/>
      <c r="V25" s="67"/>
      <c r="W25" s="68"/>
      <c r="X25" s="67"/>
      <c r="Y25" s="68"/>
      <c r="Z25" s="67"/>
      <c r="AA25" s="68"/>
      <c r="AB25" s="67"/>
      <c r="AC25" s="68"/>
    </row>
    <row r="26" spans="1:29" x14ac:dyDescent="0.25">
      <c r="A26" s="5" t="s">
        <v>26</v>
      </c>
      <c r="B26" s="57" t="s">
        <v>48</v>
      </c>
      <c r="C26" s="58"/>
      <c r="D26" s="50"/>
      <c r="E26" s="5" t="s">
        <v>26</v>
      </c>
      <c r="F26" s="124">
        <f>F10/F2</f>
        <v>18774.857142857141</v>
      </c>
      <c r="G26" s="126"/>
      <c r="H26" s="124">
        <f>H10/H2</f>
        <v>18004.065833333334</v>
      </c>
      <c r="I26" s="126"/>
      <c r="J26" s="124">
        <f>J10/J2</f>
        <v>17974.237499999999</v>
      </c>
      <c r="K26" s="126"/>
      <c r="L26" s="124">
        <f>L10/L2</f>
        <v>20784.884166666667</v>
      </c>
      <c r="M26" s="126"/>
      <c r="N26" s="124">
        <f>N10/N2</f>
        <v>28004.759166666667</v>
      </c>
      <c r="O26" s="126"/>
      <c r="P26" s="124">
        <f>P10/P2</f>
        <v>27046.349166666667</v>
      </c>
      <c r="Q26" s="126"/>
      <c r="R26" s="67" t="e">
        <f>R10/R2</f>
        <v>#DIV/0!</v>
      </c>
      <c r="S26" s="68"/>
      <c r="T26" s="67" t="e">
        <f>T10/T2</f>
        <v>#DIV/0!</v>
      </c>
      <c r="U26" s="68"/>
      <c r="V26" s="67" t="e">
        <f>V10/V2</f>
        <v>#DIV/0!</v>
      </c>
      <c r="W26" s="68"/>
      <c r="X26" s="67" t="e">
        <f>X10/X2</f>
        <v>#DIV/0!</v>
      </c>
      <c r="Y26" s="68"/>
      <c r="Z26" s="67" t="e">
        <f>Z10/Z2</f>
        <v>#DIV/0!</v>
      </c>
      <c r="AA26" s="68"/>
      <c r="AB26" s="67" t="e">
        <f>AB10/AB2</f>
        <v>#DIV/0!</v>
      </c>
      <c r="AC26" s="68"/>
    </row>
    <row r="27" spans="1:29" x14ac:dyDescent="0.25">
      <c r="A27" s="5" t="s">
        <v>6</v>
      </c>
      <c r="B27" s="57" t="s">
        <v>50</v>
      </c>
      <c r="C27" s="58"/>
      <c r="D27" s="50"/>
      <c r="E27" s="5" t="s">
        <v>6</v>
      </c>
      <c r="F27" s="124">
        <f>F11/F2</f>
        <v>8873</v>
      </c>
      <c r="G27" s="126">
        <f>F27/F26</f>
        <v>0.4726001339177015</v>
      </c>
      <c r="H27" s="124">
        <f>H11/H2</f>
        <v>8156.7041666666664</v>
      </c>
      <c r="I27" s="126">
        <f>H27/H26</f>
        <v>0.45304789719025962</v>
      </c>
      <c r="J27" s="124">
        <f>J11/J2</f>
        <v>4132.666666666667</v>
      </c>
      <c r="K27" s="126">
        <f>J27/J26</f>
        <v>0.22992166797988883</v>
      </c>
      <c r="L27" s="124">
        <f>L11/L2</f>
        <v>8435.4058333333323</v>
      </c>
      <c r="M27" s="126">
        <f>L27/L26</f>
        <v>0.40584329292830229</v>
      </c>
      <c r="N27" s="124">
        <f>N11/N2</f>
        <v>10293.9825</v>
      </c>
      <c r="O27" s="126">
        <f>N27/N26</f>
        <v>0.36757975452446162</v>
      </c>
      <c r="P27" s="124">
        <f>P11/P2</f>
        <v>10758.5275</v>
      </c>
      <c r="Q27" s="126">
        <f>P27/P26</f>
        <v>0.39778113614163391</v>
      </c>
      <c r="R27" s="67" t="e">
        <f>R11/R2</f>
        <v>#DIV/0!</v>
      </c>
      <c r="S27" s="68"/>
      <c r="T27" s="67" t="e">
        <f>T11/T2</f>
        <v>#DIV/0!</v>
      </c>
      <c r="U27" s="68"/>
      <c r="V27" s="67" t="e">
        <f>V11/V2</f>
        <v>#DIV/0!</v>
      </c>
      <c r="W27" s="68"/>
      <c r="X27" s="67" t="e">
        <f>X11/X2</f>
        <v>#DIV/0!</v>
      </c>
      <c r="Y27" s="68"/>
      <c r="Z27" s="67" t="e">
        <f>Z11/Z2</f>
        <v>#DIV/0!</v>
      </c>
      <c r="AA27" s="68"/>
      <c r="AB27" s="67" t="e">
        <f>AB11/AB2</f>
        <v>#DIV/0!</v>
      </c>
      <c r="AC27" s="68"/>
    </row>
    <row r="28" spans="1:29" ht="15.75" thickBot="1" x14ac:dyDescent="0.3">
      <c r="A28" s="41" t="s">
        <v>23</v>
      </c>
      <c r="B28" s="63" t="s">
        <v>49</v>
      </c>
      <c r="C28" s="64"/>
      <c r="D28" s="51"/>
      <c r="E28" s="41" t="s">
        <v>23</v>
      </c>
      <c r="F28" s="127">
        <f>F13/F2</f>
        <v>2010.7142857142858</v>
      </c>
      <c r="G28" s="128">
        <f>F28/F26</f>
        <v>0.10709611638665693</v>
      </c>
      <c r="H28" s="127">
        <f>H13/H2</f>
        <v>2998.9441666666667</v>
      </c>
      <c r="I28" s="128">
        <f>H28/H26</f>
        <v>0.16657038440252314</v>
      </c>
      <c r="J28" s="127">
        <f>J13/J2</f>
        <v>3097.5533333333333</v>
      </c>
      <c r="K28" s="128">
        <f>J28/J26</f>
        <v>0.17233294782787495</v>
      </c>
      <c r="L28" s="127">
        <f>L13/L2</f>
        <v>311.73666666666668</v>
      </c>
      <c r="M28" s="128">
        <f>L28/L26</f>
        <v>1.4998239305399064E-2</v>
      </c>
      <c r="N28" s="127">
        <f>N13/N2</f>
        <v>2404.21</v>
      </c>
      <c r="O28" s="128">
        <f>N28/N26</f>
        <v>8.5850050903550287E-2</v>
      </c>
      <c r="P28" s="127">
        <f>P13/P2</f>
        <v>2651.3716666666664</v>
      </c>
      <c r="Q28" s="128">
        <f>P28/P26</f>
        <v>9.8030667663432935E-2</v>
      </c>
      <c r="R28" s="55"/>
      <c r="S28" s="56"/>
      <c r="T28" s="55"/>
      <c r="U28" s="56"/>
      <c r="V28" s="55"/>
      <c r="W28" s="56"/>
      <c r="X28" s="55"/>
      <c r="Y28" s="56"/>
      <c r="Z28" s="55"/>
      <c r="AA28" s="56"/>
      <c r="AB28" s="55"/>
      <c r="AC28" s="56"/>
    </row>
  </sheetData>
  <sheetProtection selectLockedCells="1"/>
  <mergeCells count="151">
    <mergeCell ref="AB25:AC25"/>
    <mergeCell ref="AB26:AC26"/>
    <mergeCell ref="AB27:AC27"/>
    <mergeCell ref="AB16:AC16"/>
    <mergeCell ref="AB21:AC21"/>
    <mergeCell ref="AB22:AC22"/>
    <mergeCell ref="AB23:AC23"/>
    <mergeCell ref="AB24:AC24"/>
    <mergeCell ref="Z27:AA27"/>
    <mergeCell ref="Z16:AA16"/>
    <mergeCell ref="Z21:AA21"/>
    <mergeCell ref="Z22:AA22"/>
    <mergeCell ref="Z23:AA23"/>
    <mergeCell ref="Z24:AA24"/>
    <mergeCell ref="Z2:AA2"/>
    <mergeCell ref="Z3:AA3"/>
    <mergeCell ref="Z4:AA4"/>
    <mergeCell ref="Z10:AA10"/>
    <mergeCell ref="Z12:AA12"/>
    <mergeCell ref="V16:W16"/>
    <mergeCell ref="V21:W21"/>
    <mergeCell ref="V22:W22"/>
    <mergeCell ref="V23:W23"/>
    <mergeCell ref="Z14:AA14"/>
    <mergeCell ref="V24:W24"/>
    <mergeCell ref="V25:W25"/>
    <mergeCell ref="V26:W26"/>
    <mergeCell ref="V27:W27"/>
    <mergeCell ref="X2:Y2"/>
    <mergeCell ref="X3:Y3"/>
    <mergeCell ref="X4:Y4"/>
    <mergeCell ref="X10:Y10"/>
    <mergeCell ref="X12:Y12"/>
    <mergeCell ref="X16:Y16"/>
    <mergeCell ref="X21:Y21"/>
    <mergeCell ref="X22:Y22"/>
    <mergeCell ref="X23:Y23"/>
    <mergeCell ref="X24:Y24"/>
    <mergeCell ref="X25:Y25"/>
    <mergeCell ref="X26:Y26"/>
    <mergeCell ref="X27:Y27"/>
    <mergeCell ref="V14:W14"/>
    <mergeCell ref="X14:Y14"/>
    <mergeCell ref="R25:S25"/>
    <mergeCell ref="R26:S26"/>
    <mergeCell ref="R27:S27"/>
    <mergeCell ref="T2:U2"/>
    <mergeCell ref="T3:U3"/>
    <mergeCell ref="T4:U4"/>
    <mergeCell ref="T10:U10"/>
    <mergeCell ref="T12:U12"/>
    <mergeCell ref="T16:U16"/>
    <mergeCell ref="T21:U21"/>
    <mergeCell ref="T22:U22"/>
    <mergeCell ref="T23:U23"/>
    <mergeCell ref="T24:U24"/>
    <mergeCell ref="T25:U25"/>
    <mergeCell ref="R22:S22"/>
    <mergeCell ref="R23:S23"/>
    <mergeCell ref="R24:S24"/>
    <mergeCell ref="R4:S4"/>
    <mergeCell ref="R10:S10"/>
    <mergeCell ref="R12:S12"/>
    <mergeCell ref="T26:U26"/>
    <mergeCell ref="T27:U27"/>
    <mergeCell ref="R16:S16"/>
    <mergeCell ref="R21:S21"/>
    <mergeCell ref="P4:Q4"/>
    <mergeCell ref="J10:K10"/>
    <mergeCell ref="L10:M10"/>
    <mergeCell ref="N10:O10"/>
    <mergeCell ref="P10:Q10"/>
    <mergeCell ref="F2:G2"/>
    <mergeCell ref="H3:I3"/>
    <mergeCell ref="H4:I4"/>
    <mergeCell ref="H10:I10"/>
    <mergeCell ref="J4:K4"/>
    <mergeCell ref="P16:Q16"/>
    <mergeCell ref="N16:O16"/>
    <mergeCell ref="L16:M16"/>
    <mergeCell ref="J16:K16"/>
    <mergeCell ref="F16:G16"/>
    <mergeCell ref="J12:K12"/>
    <mergeCell ref="L12:M12"/>
    <mergeCell ref="N12:O12"/>
    <mergeCell ref="P12:Q12"/>
    <mergeCell ref="H12:I12"/>
    <mergeCell ref="F14:G14"/>
    <mergeCell ref="H14:I14"/>
    <mergeCell ref="J14:K14"/>
    <mergeCell ref="L14:M14"/>
    <mergeCell ref="N14:O14"/>
    <mergeCell ref="P14:Q14"/>
    <mergeCell ref="F12:G12"/>
    <mergeCell ref="F25:G25"/>
    <mergeCell ref="H25:I25"/>
    <mergeCell ref="H2:I2"/>
    <mergeCell ref="J2:K2"/>
    <mergeCell ref="L2:M2"/>
    <mergeCell ref="N2:O2"/>
    <mergeCell ref="H16:I16"/>
    <mergeCell ref="N3:O3"/>
    <mergeCell ref="J3:K3"/>
    <mergeCell ref="L3:M3"/>
    <mergeCell ref="L4:M4"/>
    <mergeCell ref="N4:O4"/>
    <mergeCell ref="AB14:AC14"/>
    <mergeCell ref="B2:C2"/>
    <mergeCell ref="B3:C3"/>
    <mergeCell ref="B4:C4"/>
    <mergeCell ref="B10:C10"/>
    <mergeCell ref="B12:C12"/>
    <mergeCell ref="B14:C14"/>
    <mergeCell ref="P2:Q2"/>
    <mergeCell ref="V2:W2"/>
    <mergeCell ref="V3:W3"/>
    <mergeCell ref="V4:W4"/>
    <mergeCell ref="V10:W10"/>
    <mergeCell ref="V12:W12"/>
    <mergeCell ref="AB2:AC2"/>
    <mergeCell ref="AB3:AC3"/>
    <mergeCell ref="AB4:AC4"/>
    <mergeCell ref="AB10:AC10"/>
    <mergeCell ref="AB12:AC12"/>
    <mergeCell ref="P3:Q3"/>
    <mergeCell ref="F3:G3"/>
    <mergeCell ref="R2:S2"/>
    <mergeCell ref="R3:S3"/>
    <mergeCell ref="F10:G10"/>
    <mergeCell ref="F4:G4"/>
    <mergeCell ref="B16:C16"/>
    <mergeCell ref="B21:C21"/>
    <mergeCell ref="B22:C22"/>
    <mergeCell ref="B23:C23"/>
    <mergeCell ref="B24:C24"/>
    <mergeCell ref="B25:C25"/>
    <mergeCell ref="B26:C26"/>
    <mergeCell ref="R14:S14"/>
    <mergeCell ref="T14:U14"/>
    <mergeCell ref="T28:U28"/>
    <mergeCell ref="V28:W28"/>
    <mergeCell ref="X28:Y28"/>
    <mergeCell ref="Z28:AA28"/>
    <mergeCell ref="AB28:AC28"/>
    <mergeCell ref="B27:C27"/>
    <mergeCell ref="B18:C19"/>
    <mergeCell ref="B28:C28"/>
    <mergeCell ref="F18:H19"/>
    <mergeCell ref="Z26:AA26"/>
    <mergeCell ref="Z25:AA25"/>
    <mergeCell ref="R28:S2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4E0F-3CEA-4B83-A350-6E2E6035D8B4}">
  <dimension ref="B1:AC14"/>
  <sheetViews>
    <sheetView workbookViewId="0">
      <selection activeCell="B2" sqref="B2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2015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80412</v>
      </c>
      <c r="D3" s="107"/>
      <c r="E3" s="34"/>
      <c r="F3" s="81">
        <v>44478</v>
      </c>
      <c r="G3" s="108"/>
      <c r="H3" s="100">
        <f>H4+H5+H6+H7</f>
        <v>17152</v>
      </c>
      <c r="I3" s="101"/>
      <c r="J3" s="100">
        <v>18782</v>
      </c>
      <c r="K3" s="101"/>
      <c r="L3" s="100"/>
      <c r="M3" s="101"/>
      <c r="N3" s="100"/>
      <c r="O3" s="101"/>
      <c r="P3" s="100"/>
      <c r="Q3" s="101"/>
      <c r="R3" s="100"/>
      <c r="S3" s="101"/>
      <c r="T3" s="100"/>
      <c r="U3" s="101"/>
      <c r="V3" s="100"/>
      <c r="W3" s="101"/>
      <c r="X3" s="100"/>
      <c r="Y3" s="101"/>
      <c r="Z3" s="100"/>
      <c r="AA3" s="101"/>
      <c r="AB3" s="100"/>
      <c r="AC3" s="101"/>
    </row>
    <row r="4" spans="2:29" x14ac:dyDescent="0.25">
      <c r="B4" s="5" t="s">
        <v>1</v>
      </c>
      <c r="C4" s="6">
        <f>F4+H4+J4+L4+N4+P4+R4+T4+V4+X4+Z4+AB4</f>
        <v>34334</v>
      </c>
      <c r="D4" s="7">
        <f>C4/C3</f>
        <v>0.42697607322290204</v>
      </c>
      <c r="E4" s="34"/>
      <c r="F4" s="23">
        <v>13505</v>
      </c>
      <c r="G4" s="24">
        <f>F4/F3</f>
        <v>0.30363325689104725</v>
      </c>
      <c r="H4" s="8">
        <v>9297</v>
      </c>
      <c r="I4" s="9">
        <f>H4/H3</f>
        <v>0.54203591417910446</v>
      </c>
      <c r="J4" s="8">
        <v>11532</v>
      </c>
      <c r="K4" s="9">
        <f>J4/J3</f>
        <v>0.6139921201150037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/>
      <c r="S4" s="9" t="e">
        <f>R4/R3</f>
        <v>#DIV/0!</v>
      </c>
      <c r="T4" s="8"/>
      <c r="U4" s="9" t="e">
        <f>T4/T3</f>
        <v>#DIV/0!</v>
      </c>
      <c r="V4" s="8"/>
      <c r="W4" s="9" t="e">
        <f>V4/V3</f>
        <v>#DIV/0!</v>
      </c>
      <c r="X4" s="8"/>
      <c r="Y4" s="9" t="e">
        <f>X4/X3</f>
        <v>#DIV/0!</v>
      </c>
      <c r="Z4" s="8"/>
      <c r="AA4" s="9" t="e">
        <f>Z4/Z3</f>
        <v>#DIV/0!</v>
      </c>
      <c r="AB4" s="8"/>
      <c r="AC4" s="9" t="e">
        <f>AB4/AB3</f>
        <v>#DIV/0!</v>
      </c>
    </row>
    <row r="5" spans="2:29" x14ac:dyDescent="0.25">
      <c r="B5" s="5" t="s">
        <v>2</v>
      </c>
      <c r="C5" s="6">
        <f>F5+H5+J5+L5+N5+P5+R5+T5+V5+X5+Z5+AB5</f>
        <v>730</v>
      </c>
      <c r="D5" s="7">
        <f>C5/C3</f>
        <v>9.0782470278067944E-3</v>
      </c>
      <c r="E5" s="34"/>
      <c r="F5" s="23">
        <v>230</v>
      </c>
      <c r="G5" s="24">
        <f>F5/F3</f>
        <v>5.1710958226538961E-3</v>
      </c>
      <c r="H5" s="8">
        <v>0</v>
      </c>
      <c r="I5" s="9">
        <f>H5/H3</f>
        <v>0</v>
      </c>
      <c r="J5" s="8">
        <v>500</v>
      </c>
      <c r="K5" s="9">
        <f>J5/J3</f>
        <v>2.6621233095516984E-2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/>
      <c r="S5" s="9" t="e">
        <f>R5/R3</f>
        <v>#DIV/0!</v>
      </c>
      <c r="T5" s="8"/>
      <c r="U5" s="9" t="e">
        <f>T5/T3</f>
        <v>#DIV/0!</v>
      </c>
      <c r="V5" s="8"/>
      <c r="W5" s="9" t="e">
        <f>V5/V3</f>
        <v>#DIV/0!</v>
      </c>
      <c r="X5" s="8"/>
      <c r="Y5" s="9" t="e">
        <f>X5/X3</f>
        <v>#DIV/0!</v>
      </c>
      <c r="Z5" s="8"/>
      <c r="AA5" s="9" t="e">
        <f>Z5/Z3</f>
        <v>#DIV/0!</v>
      </c>
      <c r="AB5" s="8"/>
      <c r="AC5" s="9" t="e">
        <f>AB5/AB3</f>
        <v>#DIV/0!</v>
      </c>
    </row>
    <row r="6" spans="2:29" x14ac:dyDescent="0.25">
      <c r="B6" s="5" t="s">
        <v>4</v>
      </c>
      <c r="C6" s="6">
        <f>F6+H6+J6+L6+N6+P6+R6+T6+V6+X6+Z6+AB6</f>
        <v>31138</v>
      </c>
      <c r="D6" s="7">
        <f>C6/C3</f>
        <v>0.38723076157787395</v>
      </c>
      <c r="E6" s="34"/>
      <c r="F6" s="23">
        <v>29043</v>
      </c>
      <c r="G6" s="24">
        <f>F6/F3</f>
        <v>0.65297450424929182</v>
      </c>
      <c r="H6" s="8">
        <v>900</v>
      </c>
      <c r="I6" s="9">
        <f>H6/H3</f>
        <v>5.2472014925373137E-2</v>
      </c>
      <c r="J6" s="8">
        <v>1195</v>
      </c>
      <c r="K6" s="9">
        <f>J6/J3</f>
        <v>6.3624747098285597E-2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/>
      <c r="S6" s="9" t="e">
        <f>R6/R3</f>
        <v>#DIV/0!</v>
      </c>
      <c r="T6" s="8"/>
      <c r="U6" s="9" t="e">
        <f>T6/T3</f>
        <v>#DIV/0!</v>
      </c>
      <c r="V6" s="8"/>
      <c r="W6" s="9" t="e">
        <f>V6/V3</f>
        <v>#DIV/0!</v>
      </c>
      <c r="X6" s="8"/>
      <c r="Y6" s="9" t="e">
        <f>X6/X3</f>
        <v>#DIV/0!</v>
      </c>
      <c r="Z6" s="8"/>
      <c r="AA6" s="9" t="e">
        <f>Z6/Z3</f>
        <v>#DIV/0!</v>
      </c>
      <c r="AB6" s="8"/>
      <c r="AC6" s="9" t="e">
        <f>AB6/AB3</f>
        <v>#DIV/0!</v>
      </c>
    </row>
    <row r="7" spans="2:29" ht="15.75" thickBot="1" x14ac:dyDescent="0.3">
      <c r="B7" s="5" t="s">
        <v>5</v>
      </c>
      <c r="C7" s="10">
        <f>F7+H7+J7+L7+N7+P7+R7+T7+V7+X7+Z7+AB7</f>
        <v>18260</v>
      </c>
      <c r="D7" s="11">
        <f>C7/C3</f>
        <v>0.227080535243496</v>
      </c>
      <c r="E7" s="34"/>
      <c r="F7" s="25">
        <v>5750</v>
      </c>
      <c r="G7" s="26">
        <f>F7/F3</f>
        <v>0.1292773955663474</v>
      </c>
      <c r="H7" s="12">
        <v>6955</v>
      </c>
      <c r="I7" s="13">
        <f>H7/H3</f>
        <v>0.40549207089552236</v>
      </c>
      <c r="J7" s="12">
        <v>5555</v>
      </c>
      <c r="K7" s="13">
        <f>J7/J3</f>
        <v>0.29576189969119371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/>
      <c r="S7" s="13" t="e">
        <f>R7/R3</f>
        <v>#DIV/0!</v>
      </c>
      <c r="T7" s="12"/>
      <c r="U7" s="13" t="e">
        <f>T7/T3</f>
        <v>#DIV/0!</v>
      </c>
      <c r="V7" s="12"/>
      <c r="W7" s="13" t="e">
        <f>V7/V3</f>
        <v>#DIV/0!</v>
      </c>
      <c r="X7" s="12"/>
      <c r="Y7" s="13" t="e">
        <f>X7/X3</f>
        <v>#DIV/0!</v>
      </c>
      <c r="Z7" s="12"/>
      <c r="AA7" s="13" t="e">
        <f>Z7/Z3</f>
        <v>#DIV/0!</v>
      </c>
      <c r="AB7" s="12"/>
      <c r="AC7" s="13" t="e">
        <f>AB7/AB3</f>
        <v>#DIV/0!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93006</v>
      </c>
      <c r="D10" s="117"/>
      <c r="E10" s="34"/>
      <c r="F10" s="83">
        <v>26472</v>
      </c>
      <c r="G10" s="109"/>
      <c r="H10" s="98">
        <v>24651</v>
      </c>
      <c r="I10" s="99"/>
      <c r="J10" s="98">
        <v>41883</v>
      </c>
      <c r="K10" s="99"/>
      <c r="L10" s="98"/>
      <c r="M10" s="99"/>
      <c r="N10" s="98"/>
      <c r="O10" s="99"/>
      <c r="P10" s="98"/>
      <c r="Q10" s="99"/>
      <c r="R10" s="98"/>
      <c r="S10" s="99"/>
      <c r="T10" s="98"/>
      <c r="U10" s="99"/>
      <c r="V10" s="98"/>
      <c r="W10" s="99"/>
      <c r="X10" s="98"/>
      <c r="Y10" s="99"/>
      <c r="Z10" s="98"/>
      <c r="AA10" s="99"/>
      <c r="AB10" s="98"/>
      <c r="AC10" s="99"/>
    </row>
    <row r="11" spans="2:29" x14ac:dyDescent="0.25">
      <c r="B11" s="5" t="s">
        <v>6</v>
      </c>
      <c r="C11" s="6">
        <f>F11+H11+J11+L11+N11+P11+R11+T11+V11+X11+Z11+AB11</f>
        <v>37275</v>
      </c>
      <c r="D11" s="7">
        <f>C11/C10</f>
        <v>0.40078059480033545</v>
      </c>
      <c r="E11" s="34"/>
      <c r="F11" s="23">
        <v>12425</v>
      </c>
      <c r="G11" s="24">
        <f>F11/F10</f>
        <v>0.46936385614989423</v>
      </c>
      <c r="H11" s="8">
        <v>12425</v>
      </c>
      <c r="I11" s="9">
        <f>H11/H10</f>
        <v>0.50403634740984138</v>
      </c>
      <c r="J11" s="8">
        <v>12425</v>
      </c>
      <c r="K11" s="9">
        <f>J11/J10</f>
        <v>0.29665974261633599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/>
      <c r="S11" s="9" t="e">
        <f>R11/R10</f>
        <v>#DIV/0!</v>
      </c>
      <c r="T11" s="8"/>
      <c r="U11" s="9" t="e">
        <f>T11/T10</f>
        <v>#DIV/0!</v>
      </c>
      <c r="V11" s="8"/>
      <c r="W11" s="9" t="e">
        <f>V11/V10</f>
        <v>#DIV/0!</v>
      </c>
      <c r="X11" s="8"/>
      <c r="Y11" s="9" t="e">
        <f>X11/X10</f>
        <v>#DIV/0!</v>
      </c>
      <c r="Z11" s="8"/>
      <c r="AA11" s="9" t="e">
        <f>Z11/Z10</f>
        <v>#DIV/0!</v>
      </c>
      <c r="AB11" s="8"/>
      <c r="AC11" s="9" t="e">
        <f>AB11/AB10</f>
        <v>#DIV/0!</v>
      </c>
    </row>
    <row r="12" spans="2:29" ht="15.75" thickBot="1" x14ac:dyDescent="0.3">
      <c r="C12" s="10"/>
      <c r="D12" s="11">
        <f>C11/C3</f>
        <v>0.46355021638561411</v>
      </c>
      <c r="E12" s="34"/>
      <c r="F12" s="25"/>
      <c r="G12" s="26">
        <f>F11/F3</f>
        <v>0.27935158954988981</v>
      </c>
      <c r="H12" s="12"/>
      <c r="I12" s="13">
        <f>H11/H3</f>
        <v>0.72440531716417911</v>
      </c>
      <c r="J12" s="12"/>
      <c r="K12" s="13">
        <f>J11/J3</f>
        <v>0.66153764242359703</v>
      </c>
      <c r="L12" s="12"/>
      <c r="M12" s="13" t="e">
        <f>L11/L3</f>
        <v>#DIV/0!</v>
      </c>
      <c r="N12" s="12"/>
      <c r="O12" s="13" t="e">
        <f>N11/N3</f>
        <v>#DIV/0!</v>
      </c>
      <c r="P12" s="12"/>
      <c r="Q12" s="13" t="e">
        <f>P11/P3</f>
        <v>#DIV/0!</v>
      </c>
      <c r="R12" s="12"/>
      <c r="S12" s="13" t="e">
        <f>R11/R3</f>
        <v>#DIV/0!</v>
      </c>
      <c r="T12" s="12"/>
      <c r="U12" s="13" t="e">
        <f>T11/T3</f>
        <v>#DIV/0!</v>
      </c>
      <c r="V12" s="12"/>
      <c r="W12" s="13" t="e">
        <f>V11/V3</f>
        <v>#DIV/0!</v>
      </c>
      <c r="X12" s="12"/>
      <c r="Y12" s="13" t="e">
        <f>X11/X3</f>
        <v>#DIV/0!</v>
      </c>
      <c r="Z12" s="12"/>
      <c r="AA12" s="13" t="e">
        <f>Z11/Z3</f>
        <v>#DIV/0!</v>
      </c>
      <c r="AB12" s="12"/>
      <c r="AC12" s="13" t="e">
        <f>AB11/AB3</f>
        <v>#DIV/0!</v>
      </c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-12594</v>
      </c>
      <c r="D14" s="113"/>
      <c r="E14" s="36"/>
      <c r="F14" s="96">
        <f>F3-F10</f>
        <v>18006</v>
      </c>
      <c r="G14" s="97"/>
      <c r="H14" s="96">
        <f>H3-H10</f>
        <v>-7499</v>
      </c>
      <c r="I14" s="97"/>
      <c r="J14" s="96">
        <f>J3-J10</f>
        <v>-23101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0</v>
      </c>
      <c r="S14" s="97"/>
      <c r="T14" s="96">
        <f>T3-T10</f>
        <v>0</v>
      </c>
      <c r="U14" s="97"/>
      <c r="V14" s="96">
        <f>V3-V10</f>
        <v>0</v>
      </c>
      <c r="W14" s="97"/>
      <c r="X14" s="96">
        <f>X3-X10</f>
        <v>0</v>
      </c>
      <c r="Y14" s="97"/>
      <c r="Z14" s="96">
        <f>Z3-Z10</f>
        <v>0</v>
      </c>
      <c r="AA14" s="97"/>
      <c r="AB14" s="96">
        <f>AB3-AB10</f>
        <v>0</v>
      </c>
      <c r="AC14" s="97"/>
    </row>
  </sheetData>
  <mergeCells count="52">
    <mergeCell ref="V14:W14"/>
    <mergeCell ref="X14:Y14"/>
    <mergeCell ref="Z14:AA14"/>
    <mergeCell ref="AB14:AC14"/>
    <mergeCell ref="AB10:AC10"/>
    <mergeCell ref="V10:W10"/>
    <mergeCell ref="X10:Y10"/>
    <mergeCell ref="Z10:AA10"/>
    <mergeCell ref="C14:D14"/>
    <mergeCell ref="F14:G14"/>
    <mergeCell ref="H14:I14"/>
    <mergeCell ref="J14:K14"/>
    <mergeCell ref="L14:M14"/>
    <mergeCell ref="N14:O14"/>
    <mergeCell ref="P14:Q14"/>
    <mergeCell ref="R14:S14"/>
    <mergeCell ref="T14:U14"/>
    <mergeCell ref="P10:Q10"/>
    <mergeCell ref="R10:S10"/>
    <mergeCell ref="T10:U10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2365-0225-47AC-8588-BE4398769626}">
  <dimension ref="B1:AC14"/>
  <sheetViews>
    <sheetView workbookViewId="0">
      <selection activeCell="U25" sqref="U25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2014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88313</v>
      </c>
      <c r="D3" s="107"/>
      <c r="E3" s="34"/>
      <c r="F3" s="81">
        <v>88313</v>
      </c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/>
      <c r="S3" s="101"/>
      <c r="T3" s="100"/>
      <c r="U3" s="101"/>
      <c r="V3" s="100"/>
      <c r="W3" s="101"/>
      <c r="X3" s="100"/>
      <c r="Y3" s="101"/>
      <c r="Z3" s="100"/>
      <c r="AA3" s="101"/>
      <c r="AB3" s="100"/>
      <c r="AC3" s="101"/>
    </row>
    <row r="4" spans="2:29" x14ac:dyDescent="0.25">
      <c r="B4" s="5" t="s">
        <v>1</v>
      </c>
      <c r="C4" s="6">
        <f>F4+H4+J4+L4+N4+P4+R4+T4+V4+X4+Z4+AB4</f>
        <v>88246</v>
      </c>
      <c r="D4" s="7">
        <f>C4/C3</f>
        <v>0.9992413347978214</v>
      </c>
      <c r="E4" s="34"/>
      <c r="F4" s="23">
        <v>79454</v>
      </c>
      <c r="G4" s="24">
        <f>F4/F3</f>
        <v>0.89968634289402472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/>
      <c r="S4" s="9" t="e">
        <f>R4/R3</f>
        <v>#DIV/0!</v>
      </c>
      <c r="T4" s="8"/>
      <c r="U4" s="9" t="e">
        <f>T4/T3</f>
        <v>#DIV/0!</v>
      </c>
      <c r="V4" s="8"/>
      <c r="W4" s="9" t="e">
        <f>V4/V3</f>
        <v>#DIV/0!</v>
      </c>
      <c r="X4" s="8">
        <v>8792</v>
      </c>
      <c r="Y4" s="9" t="e">
        <f>X4/X3</f>
        <v>#DIV/0!</v>
      </c>
      <c r="Z4" s="8"/>
      <c r="AA4" s="9" t="e">
        <f>Z4/Z3</f>
        <v>#DIV/0!</v>
      </c>
      <c r="AB4" s="8"/>
      <c r="AC4" s="9" t="e">
        <f>AB4/AB3</f>
        <v>#DIV/0!</v>
      </c>
    </row>
    <row r="5" spans="2:29" x14ac:dyDescent="0.25">
      <c r="B5" s="5" t="s">
        <v>2</v>
      </c>
      <c r="C5" s="6">
        <f>F5+H5+J5+L5+N5+P5+R5+T5+V5+X5+Z5+AB5</f>
        <v>4765</v>
      </c>
      <c r="D5" s="7">
        <f>C5/C3</f>
        <v>5.3955816244494019E-2</v>
      </c>
      <c r="E5" s="34"/>
      <c r="F5" s="23">
        <v>3205</v>
      </c>
      <c r="G5" s="24">
        <f>F5/F3</f>
        <v>3.6291372731081496E-2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/>
      <c r="S5" s="9" t="e">
        <f>R5/R3</f>
        <v>#DIV/0!</v>
      </c>
      <c r="T5" s="8"/>
      <c r="U5" s="9" t="e">
        <f>T5/T3</f>
        <v>#DIV/0!</v>
      </c>
      <c r="V5" s="8"/>
      <c r="W5" s="9" t="e">
        <f>V5/V3</f>
        <v>#DIV/0!</v>
      </c>
      <c r="X5" s="8">
        <v>1560</v>
      </c>
      <c r="Y5" s="9" t="e">
        <f>X5/X3</f>
        <v>#DIV/0!</v>
      </c>
      <c r="Z5" s="8"/>
      <c r="AA5" s="9" t="e">
        <f>Z5/Z3</f>
        <v>#DIV/0!</v>
      </c>
      <c r="AB5" s="8"/>
      <c r="AC5" s="9" t="e">
        <f>AB5/AB3</f>
        <v>#DIV/0!</v>
      </c>
    </row>
    <row r="6" spans="2:29" x14ac:dyDescent="0.25">
      <c r="B6" s="5" t="s">
        <v>4</v>
      </c>
      <c r="C6" s="6">
        <f>F6+H6+J6+L6+N6+P6+R6+T6+V6+X6+Z6+AB6</f>
        <v>1433</v>
      </c>
      <c r="D6" s="7">
        <f>C6/C3</f>
        <v>1.6226376637641118E-2</v>
      </c>
      <c r="E6" s="34"/>
      <c r="F6" s="23">
        <v>879</v>
      </c>
      <c r="G6" s="24">
        <f>F6/F3</f>
        <v>9.9532345181343636E-3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/>
      <c r="S6" s="9" t="e">
        <f>R6/R3</f>
        <v>#DIV/0!</v>
      </c>
      <c r="T6" s="8"/>
      <c r="U6" s="9" t="e">
        <f>T6/T3</f>
        <v>#DIV/0!</v>
      </c>
      <c r="V6" s="8"/>
      <c r="W6" s="9" t="e">
        <f>V6/V3</f>
        <v>#DIV/0!</v>
      </c>
      <c r="X6" s="8">
        <v>554</v>
      </c>
      <c r="Y6" s="9" t="e">
        <f>X6/X3</f>
        <v>#DIV/0!</v>
      </c>
      <c r="Z6" s="8"/>
      <c r="AA6" s="9" t="e">
        <f>Z6/Z3</f>
        <v>#DIV/0!</v>
      </c>
      <c r="AB6" s="8"/>
      <c r="AC6" s="9" t="e">
        <f>AB6/AB3</f>
        <v>#DIV/0!</v>
      </c>
    </row>
    <row r="7" spans="2:29" ht="15.75" thickBot="1" x14ac:dyDescent="0.3">
      <c r="B7" s="5" t="s">
        <v>5</v>
      </c>
      <c r="C7" s="10">
        <f>F7+H7+J7+L7+N7+P7+R7+T7+V7+X7+Z7+AB7</f>
        <v>12900</v>
      </c>
      <c r="D7" s="11">
        <f>C7/C3</f>
        <v>0.1460713598224497</v>
      </c>
      <c r="E7" s="34"/>
      <c r="F7" s="25">
        <v>4775</v>
      </c>
      <c r="G7" s="26">
        <f>F7/F3</f>
        <v>5.4069049856759484E-2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/>
      <c r="S7" s="13" t="e">
        <f>R7/R3</f>
        <v>#DIV/0!</v>
      </c>
      <c r="T7" s="12"/>
      <c r="U7" s="13" t="e">
        <f>T7/T3</f>
        <v>#DIV/0!</v>
      </c>
      <c r="V7" s="12"/>
      <c r="W7" s="13" t="e">
        <f>V7/V3</f>
        <v>#DIV/0!</v>
      </c>
      <c r="X7" s="12">
        <v>8125</v>
      </c>
      <c r="Y7" s="13" t="e">
        <f>X7/X3</f>
        <v>#DIV/0!</v>
      </c>
      <c r="Z7" s="12"/>
      <c r="AA7" s="13" t="e">
        <f>Z7/Z3</f>
        <v>#DIV/0!</v>
      </c>
      <c r="AB7" s="12"/>
      <c r="AC7" s="13" t="e">
        <f>AB7/AB3</f>
        <v>#DIV/0!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43352</v>
      </c>
      <c r="D10" s="117"/>
      <c r="E10" s="34"/>
      <c r="F10" s="83">
        <v>22433</v>
      </c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/>
      <c r="U10" s="99"/>
      <c r="V10" s="98"/>
      <c r="W10" s="99"/>
      <c r="X10" s="98">
        <v>20919</v>
      </c>
      <c r="Y10" s="99"/>
      <c r="Z10" s="98"/>
      <c r="AA10" s="99"/>
      <c r="AB10" s="98"/>
      <c r="AC10" s="99"/>
    </row>
    <row r="11" spans="2:29" x14ac:dyDescent="0.25">
      <c r="B11" s="5" t="s">
        <v>6</v>
      </c>
      <c r="C11" s="6">
        <f>F11+H11+J11+L11+N11+P11+R11+T11+V11+X11+Z11+AB11</f>
        <v>24012</v>
      </c>
      <c r="D11" s="7">
        <f>C11/C10</f>
        <v>0.55388448053146333</v>
      </c>
      <c r="E11" s="34"/>
      <c r="F11" s="23">
        <v>12006</v>
      </c>
      <c r="G11" s="24">
        <f>F11/F10</f>
        <v>0.53519368787054789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/>
      <c r="S11" s="9" t="e">
        <f>R11/R10</f>
        <v>#DIV/0!</v>
      </c>
      <c r="T11" s="8"/>
      <c r="U11" s="9" t="e">
        <f>T11/T10</f>
        <v>#DIV/0!</v>
      </c>
      <c r="V11" s="8"/>
      <c r="W11" s="9" t="e">
        <f>V11/V10</f>
        <v>#DIV/0!</v>
      </c>
      <c r="X11" s="8">
        <v>12006</v>
      </c>
      <c r="Y11" s="9">
        <f>X11/X10</f>
        <v>0.57392800803097666</v>
      </c>
      <c r="Z11" s="8"/>
      <c r="AA11" s="9" t="e">
        <f>Z11/Z10</f>
        <v>#DIV/0!</v>
      </c>
      <c r="AB11" s="8"/>
      <c r="AC11" s="9" t="e">
        <f>AB11/AB10</f>
        <v>#DIV/0!</v>
      </c>
    </row>
    <row r="12" spans="2:29" ht="15.75" thickBot="1" x14ac:dyDescent="0.3">
      <c r="C12" s="118">
        <f>C11/C3</f>
        <v>0.27189654977183425</v>
      </c>
      <c r="D12" s="119"/>
      <c r="E12" s="34"/>
      <c r="F12" s="120">
        <f>F11/F3</f>
        <v>0.13594827488591713</v>
      </c>
      <c r="G12" s="121"/>
      <c r="H12" s="122" t="e">
        <f>H11/H3</f>
        <v>#DIV/0!</v>
      </c>
      <c r="I12" s="123"/>
      <c r="J12" s="122" t="e">
        <f>J11/J3</f>
        <v>#DIV/0!</v>
      </c>
      <c r="K12" s="123"/>
      <c r="L12" s="122" t="e">
        <f>L11/L3</f>
        <v>#DIV/0!</v>
      </c>
      <c r="M12" s="123"/>
      <c r="N12" s="122" t="e">
        <f>N11/N3</f>
        <v>#DIV/0!</v>
      </c>
      <c r="O12" s="123"/>
      <c r="P12" s="122" t="e">
        <f>P11/P3</f>
        <v>#DIV/0!</v>
      </c>
      <c r="Q12" s="123"/>
      <c r="R12" s="122" t="e">
        <f>R11/R3</f>
        <v>#DIV/0!</v>
      </c>
      <c r="S12" s="123"/>
      <c r="T12" s="122" t="e">
        <f>T11/T3</f>
        <v>#DIV/0!</v>
      </c>
      <c r="U12" s="123"/>
      <c r="V12" s="122" t="e">
        <f>V11/V3</f>
        <v>#DIV/0!</v>
      </c>
      <c r="W12" s="123"/>
      <c r="X12" s="122" t="e">
        <f>X11/X3</f>
        <v>#DIV/0!</v>
      </c>
      <c r="Y12" s="123"/>
      <c r="Z12" s="122" t="e">
        <f>Z11/Z3</f>
        <v>#DIV/0!</v>
      </c>
      <c r="AA12" s="123"/>
      <c r="AB12" s="122" t="e">
        <f>AB11/AB3</f>
        <v>#DIV/0!</v>
      </c>
      <c r="AC12" s="123"/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44961</v>
      </c>
      <c r="D14" s="113"/>
      <c r="F14" s="96">
        <f>F3-F10</f>
        <v>65880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0</v>
      </c>
      <c r="S14" s="97"/>
      <c r="T14" s="96">
        <f>T3-T10</f>
        <v>0</v>
      </c>
      <c r="U14" s="97"/>
      <c r="V14" s="96">
        <f>V3-V10</f>
        <v>0</v>
      </c>
      <c r="W14" s="97"/>
      <c r="X14" s="96">
        <f>X3-X10</f>
        <v>-20919</v>
      </c>
      <c r="Y14" s="97"/>
      <c r="Z14" s="96">
        <f>Z3-Z10</f>
        <v>0</v>
      </c>
      <c r="AA14" s="97"/>
      <c r="AB14" s="96">
        <f>AB3-AB10</f>
        <v>0</v>
      </c>
      <c r="AC14" s="97"/>
    </row>
  </sheetData>
  <mergeCells count="65">
    <mergeCell ref="V12:W12"/>
    <mergeCell ref="X12:Y12"/>
    <mergeCell ref="Z12:AA12"/>
    <mergeCell ref="AB12:AC12"/>
    <mergeCell ref="C14:D14"/>
    <mergeCell ref="F14:G14"/>
    <mergeCell ref="H14:I14"/>
    <mergeCell ref="J14:K14"/>
    <mergeCell ref="L14:M14"/>
    <mergeCell ref="N14:O14"/>
    <mergeCell ref="AB14:AC14"/>
    <mergeCell ref="P14:Q14"/>
    <mergeCell ref="R14:S14"/>
    <mergeCell ref="T14:U14"/>
    <mergeCell ref="V14:W14"/>
    <mergeCell ref="X14:Y14"/>
    <mergeCell ref="Z14:AA14"/>
    <mergeCell ref="N12:O12"/>
    <mergeCell ref="P12:Q12"/>
    <mergeCell ref="R12:S12"/>
    <mergeCell ref="T12:U12"/>
    <mergeCell ref="P10:Q10"/>
    <mergeCell ref="R10:S10"/>
    <mergeCell ref="T10:U10"/>
    <mergeCell ref="C12:D12"/>
    <mergeCell ref="F12:G12"/>
    <mergeCell ref="H12:I12"/>
    <mergeCell ref="J12:K12"/>
    <mergeCell ref="L12:M12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10:AC10"/>
    <mergeCell ref="V10:W10"/>
    <mergeCell ref="X10:Y10"/>
    <mergeCell ref="Z10:AA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5B51-A29F-4E1B-ADEA-A2D5936CBEE2}">
  <dimension ref="B1:AC14"/>
  <sheetViews>
    <sheetView workbookViewId="0">
      <selection activeCell="B2" sqref="B2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2013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81514</v>
      </c>
      <c r="D3" s="107"/>
      <c r="E3" s="34"/>
      <c r="F3" s="81"/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>
        <v>23848</v>
      </c>
      <c r="S3" s="101"/>
      <c r="T3" s="100">
        <v>9486</v>
      </c>
      <c r="U3" s="101"/>
      <c r="V3" s="100">
        <v>16512</v>
      </c>
      <c r="W3" s="101"/>
      <c r="X3" s="100">
        <v>17638</v>
      </c>
      <c r="Y3" s="101"/>
      <c r="Z3" s="100">
        <v>15780</v>
      </c>
      <c r="AA3" s="101"/>
      <c r="AB3" s="100">
        <v>-1750</v>
      </c>
      <c r="AC3" s="101"/>
    </row>
    <row r="4" spans="2:29" x14ac:dyDescent="0.25">
      <c r="B4" s="5" t="s">
        <v>1</v>
      </c>
      <c r="C4" s="6">
        <f>F4+H4+J4+L4+N4+P4+R4+T4+V4+X4+Z4+AB4</f>
        <v>58391</v>
      </c>
      <c r="D4" s="7">
        <f>C4/C3</f>
        <v>0.71633093701695416</v>
      </c>
      <c r="E4" s="34"/>
      <c r="F4" s="23"/>
      <c r="G4" s="24" t="e">
        <f>F4/F3</f>
        <v>#DIV/0!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>
        <v>2655</v>
      </c>
      <c r="S4" s="9">
        <f>R4/R3</f>
        <v>0.11133009057363301</v>
      </c>
      <c r="T4" s="8">
        <v>8390</v>
      </c>
      <c r="U4" s="9">
        <f>T4/T3</f>
        <v>0.88446131140628292</v>
      </c>
      <c r="V4" s="8">
        <v>9385</v>
      </c>
      <c r="W4" s="9">
        <f>V4/V3</f>
        <v>0.56837451550387597</v>
      </c>
      <c r="X4" s="8">
        <v>10816</v>
      </c>
      <c r="Y4" s="9">
        <f>X4/X3</f>
        <v>0.61322145367955549</v>
      </c>
      <c r="Z4" s="8">
        <v>21150</v>
      </c>
      <c r="AA4" s="9">
        <f>Z4/Z3</f>
        <v>1.3403041825095057</v>
      </c>
      <c r="AB4" s="8">
        <v>5995</v>
      </c>
      <c r="AC4" s="9">
        <f>AB4/AB3</f>
        <v>-3.4257142857142857</v>
      </c>
    </row>
    <row r="5" spans="2:29" x14ac:dyDescent="0.25">
      <c r="B5" s="5" t="s">
        <v>2</v>
      </c>
      <c r="C5" s="6">
        <f>F5+H5+J5+L5+N5+P5+R5+T5+V5+X5+Z5+AB5</f>
        <v>12353</v>
      </c>
      <c r="D5" s="7">
        <f>C5/C3</f>
        <v>0.15154451995976151</v>
      </c>
      <c r="E5" s="34"/>
      <c r="F5" s="23"/>
      <c r="G5" s="24" t="e">
        <f>F5/F3</f>
        <v>#DIV/0!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>
        <v>13547</v>
      </c>
      <c r="S5" s="9">
        <f>R5/R3</f>
        <v>0.56805602146930556</v>
      </c>
      <c r="T5" s="8">
        <v>50</v>
      </c>
      <c r="U5" s="9">
        <f>T5/T3</f>
        <v>5.2709255745308874E-3</v>
      </c>
      <c r="V5" s="8">
        <v>1135</v>
      </c>
      <c r="W5" s="9">
        <f>V5/V3</f>
        <v>6.8737887596899222E-2</v>
      </c>
      <c r="X5" s="8">
        <v>3303</v>
      </c>
      <c r="Y5" s="9">
        <f>X5/X3</f>
        <v>0.18726612994670597</v>
      </c>
      <c r="Z5" s="8">
        <v>3366</v>
      </c>
      <c r="AA5" s="9">
        <f>Z5/Z3</f>
        <v>0.21330798479087454</v>
      </c>
      <c r="AB5" s="8">
        <v>-9048</v>
      </c>
      <c r="AC5" s="9">
        <f>AB5/AB3</f>
        <v>5.1702857142857139</v>
      </c>
    </row>
    <row r="6" spans="2:29" x14ac:dyDescent="0.25">
      <c r="B6" s="5" t="s">
        <v>4</v>
      </c>
      <c r="C6" s="6">
        <f>F6+H6+J6+L6+N6+P6+R6+T6+V6+X6+Z6+AB6</f>
        <v>780</v>
      </c>
      <c r="D6" s="7">
        <f>C6/C3</f>
        <v>9.5689084083715684E-3</v>
      </c>
      <c r="E6" s="34"/>
      <c r="F6" s="23"/>
      <c r="G6" s="24" t="e">
        <f>F6/F3</f>
        <v>#DIV/0!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>
        <v>89</v>
      </c>
      <c r="S6" s="9">
        <f>R6/R3</f>
        <v>3.7319691378731967E-3</v>
      </c>
      <c r="T6" s="8">
        <v>29</v>
      </c>
      <c r="U6" s="9">
        <f>T6/T3</f>
        <v>3.0571368332279148E-3</v>
      </c>
      <c r="V6" s="8">
        <v>316</v>
      </c>
      <c r="W6" s="9">
        <f>V6/V3</f>
        <v>1.9137596899224806E-2</v>
      </c>
      <c r="X6" s="8">
        <v>167</v>
      </c>
      <c r="Y6" s="9">
        <f>X6/X3</f>
        <v>9.4681936727520118E-3</v>
      </c>
      <c r="Z6" s="8">
        <v>48</v>
      </c>
      <c r="AA6" s="9">
        <f>Z6/Z3</f>
        <v>3.041825095057034E-3</v>
      </c>
      <c r="AB6" s="8">
        <v>131</v>
      </c>
      <c r="AC6" s="9">
        <f>AB6/AB3</f>
        <v>-7.4857142857142858E-2</v>
      </c>
    </row>
    <row r="7" spans="2:29" ht="15.75" thickBot="1" x14ac:dyDescent="0.3">
      <c r="B7" s="5" t="s">
        <v>5</v>
      </c>
      <c r="C7" s="10">
        <f>F7+H7+J7+L7+N7+P7+R7+T7+V7+X7+Z7+AB7</f>
        <v>129</v>
      </c>
      <c r="D7" s="11">
        <f>C7/C3</f>
        <v>1.5825502367691438E-3</v>
      </c>
      <c r="E7" s="34"/>
      <c r="F7" s="25"/>
      <c r="G7" s="26" t="e">
        <f>F7/F3</f>
        <v>#DIV/0!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>
        <v>270</v>
      </c>
      <c r="S7" s="13">
        <f>R7/R3</f>
        <v>1.1321704126132171E-2</v>
      </c>
      <c r="T7" s="12">
        <v>-479</v>
      </c>
      <c r="U7" s="13">
        <f>T7/T3</f>
        <v>-5.0495467004005902E-2</v>
      </c>
      <c r="V7" s="12">
        <v>680</v>
      </c>
      <c r="W7" s="13">
        <f>V7/V3</f>
        <v>4.1182170542635656E-2</v>
      </c>
      <c r="X7" s="12">
        <v>522</v>
      </c>
      <c r="Y7" s="13">
        <f>X7/X3</f>
        <v>2.9595192198661979E-2</v>
      </c>
      <c r="Z7" s="12">
        <v>-495</v>
      </c>
      <c r="AA7" s="13">
        <f>Z7/Z3</f>
        <v>-3.1368821292775663E-2</v>
      </c>
      <c r="AB7" s="12">
        <v>-369</v>
      </c>
      <c r="AC7" s="13">
        <f>AB7/AB3</f>
        <v>0.21085714285714285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103148</v>
      </c>
      <c r="D10" s="117"/>
      <c r="E10" s="34"/>
      <c r="F10" s="83"/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>
        <v>13324</v>
      </c>
      <c r="S10" s="99"/>
      <c r="T10" s="98">
        <v>13054</v>
      </c>
      <c r="U10" s="99"/>
      <c r="V10" s="98">
        <v>18208</v>
      </c>
      <c r="W10" s="99"/>
      <c r="X10" s="98">
        <v>22744</v>
      </c>
      <c r="Y10" s="99"/>
      <c r="Z10" s="98">
        <v>20576</v>
      </c>
      <c r="AA10" s="99"/>
      <c r="AB10" s="98">
        <v>15242</v>
      </c>
      <c r="AC10" s="99"/>
    </row>
    <row r="11" spans="2:29" x14ac:dyDescent="0.25">
      <c r="B11" s="5" t="s">
        <v>6</v>
      </c>
      <c r="C11" s="6">
        <f>F11+H11+J11+L11+N11+P11+R11+T11+V11+X11+Z11+AB11</f>
        <v>53782</v>
      </c>
      <c r="D11" s="7">
        <f>C11/C10</f>
        <v>0.52140613487416143</v>
      </c>
      <c r="E11" s="34"/>
      <c r="F11" s="23"/>
      <c r="G11" s="24" t="e">
        <f>F11/F10</f>
        <v>#DIV/0!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>
        <v>7749</v>
      </c>
      <c r="S11" s="9">
        <f>R11/R10</f>
        <v>0.58158210747523265</v>
      </c>
      <c r="T11" s="8">
        <v>6666</v>
      </c>
      <c r="U11" s="9">
        <f>T11/T10</f>
        <v>0.51064807721771099</v>
      </c>
      <c r="V11" s="8">
        <v>9166</v>
      </c>
      <c r="W11" s="9">
        <f>V11/V10</f>
        <v>0.50340509666080846</v>
      </c>
      <c r="X11" s="8">
        <v>10003</v>
      </c>
      <c r="Y11" s="9">
        <f>X11/X10</f>
        <v>0.43980830109039748</v>
      </c>
      <c r="Z11" s="8">
        <v>10389</v>
      </c>
      <c r="AA11" s="9">
        <f>Z11/Z10</f>
        <v>0.504908631415241</v>
      </c>
      <c r="AB11" s="8">
        <v>9809</v>
      </c>
      <c r="AC11" s="9">
        <f>AB11/AB10</f>
        <v>0.64355071512924811</v>
      </c>
    </row>
    <row r="12" spans="2:29" ht="15.75" thickBot="1" x14ac:dyDescent="0.3">
      <c r="C12" s="118">
        <f>C11/C3</f>
        <v>0.6597885025885124</v>
      </c>
      <c r="D12" s="119"/>
      <c r="E12" s="34"/>
      <c r="F12" s="120" t="e">
        <f>F11/F3</f>
        <v>#DIV/0!</v>
      </c>
      <c r="G12" s="121"/>
      <c r="H12" s="122" t="e">
        <f>H11/H3</f>
        <v>#DIV/0!</v>
      </c>
      <c r="I12" s="123"/>
      <c r="J12" s="122" t="e">
        <f>J11/J3</f>
        <v>#DIV/0!</v>
      </c>
      <c r="K12" s="123"/>
      <c r="L12" s="122" t="e">
        <f>L11/L3</f>
        <v>#DIV/0!</v>
      </c>
      <c r="M12" s="123"/>
      <c r="N12" s="122" t="e">
        <f>N11/N3</f>
        <v>#DIV/0!</v>
      </c>
      <c r="O12" s="123"/>
      <c r="P12" s="122" t="e">
        <f>P11/P3</f>
        <v>#DIV/0!</v>
      </c>
      <c r="Q12" s="123"/>
      <c r="R12" s="122">
        <f>R11/R3</f>
        <v>0.32493290841999328</v>
      </c>
      <c r="S12" s="123"/>
      <c r="T12" s="122">
        <f>T11/T3</f>
        <v>0.70271979759645797</v>
      </c>
      <c r="U12" s="123"/>
      <c r="V12" s="122">
        <f>V11/V3</f>
        <v>0.55511143410852715</v>
      </c>
      <c r="W12" s="123"/>
      <c r="X12" s="122">
        <f>X11/X3</f>
        <v>0.56712779226669685</v>
      </c>
      <c r="Y12" s="123"/>
      <c r="Z12" s="122">
        <f>Z11/Z3</f>
        <v>0.65836501901140687</v>
      </c>
      <c r="AA12" s="123"/>
      <c r="AB12" s="122">
        <f>AB11/AB3</f>
        <v>-5.605142857142857</v>
      </c>
      <c r="AC12" s="123"/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-21634</v>
      </c>
      <c r="D14" s="113"/>
      <c r="F14" s="96">
        <f>F3-F10</f>
        <v>0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10524</v>
      </c>
      <c r="S14" s="97"/>
      <c r="T14" s="96">
        <f>T3-T10</f>
        <v>-3568</v>
      </c>
      <c r="U14" s="97"/>
      <c r="V14" s="96">
        <f>V3-V10</f>
        <v>-1696</v>
      </c>
      <c r="W14" s="97"/>
      <c r="X14" s="96">
        <f>X3-X10</f>
        <v>-5106</v>
      </c>
      <c r="Y14" s="97"/>
      <c r="Z14" s="96">
        <f>Z3-Z10</f>
        <v>-4796</v>
      </c>
      <c r="AA14" s="97"/>
      <c r="AB14" s="96">
        <f>AB3-AB10</f>
        <v>-16992</v>
      </c>
      <c r="AC14" s="97"/>
    </row>
  </sheetData>
  <mergeCells count="65">
    <mergeCell ref="V12:W12"/>
    <mergeCell ref="X12:Y12"/>
    <mergeCell ref="Z12:AA12"/>
    <mergeCell ref="AB12:AC12"/>
    <mergeCell ref="C14:D14"/>
    <mergeCell ref="F14:G14"/>
    <mergeCell ref="H14:I14"/>
    <mergeCell ref="J14:K14"/>
    <mergeCell ref="L14:M14"/>
    <mergeCell ref="N14:O14"/>
    <mergeCell ref="AB14:AC14"/>
    <mergeCell ref="P14:Q14"/>
    <mergeCell ref="R14:S14"/>
    <mergeCell ref="T14:U14"/>
    <mergeCell ref="V14:W14"/>
    <mergeCell ref="X14:Y14"/>
    <mergeCell ref="Z14:AA14"/>
    <mergeCell ref="N12:O12"/>
    <mergeCell ref="P12:Q12"/>
    <mergeCell ref="R12:S12"/>
    <mergeCell ref="T12:U12"/>
    <mergeCell ref="P10:Q10"/>
    <mergeCell ref="R10:S10"/>
    <mergeCell ref="T10:U10"/>
    <mergeCell ref="C12:D12"/>
    <mergeCell ref="F12:G12"/>
    <mergeCell ref="H12:I12"/>
    <mergeCell ref="J12:K12"/>
    <mergeCell ref="L12:M12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10:AC10"/>
    <mergeCell ref="V10:W10"/>
    <mergeCell ref="X10:Y10"/>
    <mergeCell ref="Z10:AA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473F-C378-4983-A1BE-A469DFCD6FF9}">
  <dimension ref="B1:AC14"/>
  <sheetViews>
    <sheetView workbookViewId="0">
      <selection activeCell="B2" sqref="B2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2012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81514</v>
      </c>
      <c r="D3" s="107"/>
      <c r="E3" s="34"/>
      <c r="F3" s="81"/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>
        <v>23848</v>
      </c>
      <c r="S3" s="101"/>
      <c r="T3" s="100">
        <v>9486</v>
      </c>
      <c r="U3" s="101"/>
      <c r="V3" s="100">
        <v>16512</v>
      </c>
      <c r="W3" s="101"/>
      <c r="X3" s="100">
        <v>17638</v>
      </c>
      <c r="Y3" s="101"/>
      <c r="Z3" s="100">
        <v>15780</v>
      </c>
      <c r="AA3" s="101"/>
      <c r="AB3" s="100">
        <v>-1750</v>
      </c>
      <c r="AC3" s="101"/>
    </row>
    <row r="4" spans="2:29" x14ac:dyDescent="0.25">
      <c r="B4" s="5" t="s">
        <v>1</v>
      </c>
      <c r="C4" s="6">
        <f>F4+H4+J4+L4+N4+P4+R4+T4+V4+X4+Z4+AB4</f>
        <v>58391</v>
      </c>
      <c r="D4" s="7">
        <f>C4/C3</f>
        <v>0.71633093701695416</v>
      </c>
      <c r="E4" s="34"/>
      <c r="F4" s="23"/>
      <c r="G4" s="24" t="e">
        <f>F4/F3</f>
        <v>#DIV/0!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>
        <v>2655</v>
      </c>
      <c r="S4" s="9">
        <f>R4/R3</f>
        <v>0.11133009057363301</v>
      </c>
      <c r="T4" s="8">
        <v>8390</v>
      </c>
      <c r="U4" s="9">
        <f>T4/T3</f>
        <v>0.88446131140628292</v>
      </c>
      <c r="V4" s="8">
        <v>9385</v>
      </c>
      <c r="W4" s="9">
        <f>V4/V3</f>
        <v>0.56837451550387597</v>
      </c>
      <c r="X4" s="8">
        <v>10816</v>
      </c>
      <c r="Y4" s="9">
        <f>X4/X3</f>
        <v>0.61322145367955549</v>
      </c>
      <c r="Z4" s="8">
        <v>21150</v>
      </c>
      <c r="AA4" s="9">
        <f>Z4/Z3</f>
        <v>1.3403041825095057</v>
      </c>
      <c r="AB4" s="8">
        <v>5995</v>
      </c>
      <c r="AC4" s="9">
        <f>AB4/AB3</f>
        <v>-3.4257142857142857</v>
      </c>
    </row>
    <row r="5" spans="2:29" x14ac:dyDescent="0.25">
      <c r="B5" s="5" t="s">
        <v>2</v>
      </c>
      <c r="C5" s="6">
        <f>F5+H5+J5+L5+N5+P5+R5+T5+V5+X5+Z5+AB5</f>
        <v>12353</v>
      </c>
      <c r="D5" s="7">
        <f>C5/C3</f>
        <v>0.15154451995976151</v>
      </c>
      <c r="E5" s="34"/>
      <c r="F5" s="23"/>
      <c r="G5" s="24" t="e">
        <f>F5/F3</f>
        <v>#DIV/0!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>
        <v>13547</v>
      </c>
      <c r="S5" s="9">
        <f>R5/R3</f>
        <v>0.56805602146930556</v>
      </c>
      <c r="T5" s="8">
        <v>50</v>
      </c>
      <c r="U5" s="9">
        <f>T5/T3</f>
        <v>5.2709255745308874E-3</v>
      </c>
      <c r="V5" s="8">
        <v>1135</v>
      </c>
      <c r="W5" s="9">
        <f>V5/V3</f>
        <v>6.8737887596899222E-2</v>
      </c>
      <c r="X5" s="8">
        <v>3303</v>
      </c>
      <c r="Y5" s="9">
        <f>X5/X3</f>
        <v>0.18726612994670597</v>
      </c>
      <c r="Z5" s="8">
        <v>3366</v>
      </c>
      <c r="AA5" s="9">
        <f>Z5/Z3</f>
        <v>0.21330798479087454</v>
      </c>
      <c r="AB5" s="8">
        <v>-9048</v>
      </c>
      <c r="AC5" s="9">
        <f>AB5/AB3</f>
        <v>5.1702857142857139</v>
      </c>
    </row>
    <row r="6" spans="2:29" x14ac:dyDescent="0.25">
      <c r="B6" s="5" t="s">
        <v>4</v>
      </c>
      <c r="C6" s="6">
        <f>F6+H6+J6+L6+N6+P6+R6+T6+V6+X6+Z6+AB6</f>
        <v>780</v>
      </c>
      <c r="D6" s="7">
        <f>C6/C3</f>
        <v>9.5689084083715684E-3</v>
      </c>
      <c r="E6" s="34"/>
      <c r="F6" s="23"/>
      <c r="G6" s="24" t="e">
        <f>F6/F3</f>
        <v>#DIV/0!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>
        <v>89</v>
      </c>
      <c r="S6" s="9">
        <f>R6/R3</f>
        <v>3.7319691378731967E-3</v>
      </c>
      <c r="T6" s="8">
        <v>29</v>
      </c>
      <c r="U6" s="9">
        <f>T6/T3</f>
        <v>3.0571368332279148E-3</v>
      </c>
      <c r="V6" s="8">
        <v>316</v>
      </c>
      <c r="W6" s="9">
        <f>V6/V3</f>
        <v>1.9137596899224806E-2</v>
      </c>
      <c r="X6" s="8">
        <v>167</v>
      </c>
      <c r="Y6" s="9">
        <f>X6/X3</f>
        <v>9.4681936727520118E-3</v>
      </c>
      <c r="Z6" s="8">
        <v>48</v>
      </c>
      <c r="AA6" s="9">
        <f>Z6/Z3</f>
        <v>3.041825095057034E-3</v>
      </c>
      <c r="AB6" s="8">
        <v>131</v>
      </c>
      <c r="AC6" s="9">
        <f>AB6/AB3</f>
        <v>-7.4857142857142858E-2</v>
      </c>
    </row>
    <row r="7" spans="2:29" ht="15.75" thickBot="1" x14ac:dyDescent="0.3">
      <c r="B7" s="5" t="s">
        <v>5</v>
      </c>
      <c r="C7" s="10">
        <f>F7+H7+J7+L7+N7+P7+R7+T7+V7+X7+Z7+AB7</f>
        <v>129</v>
      </c>
      <c r="D7" s="11">
        <f>C7/C3</f>
        <v>1.5825502367691438E-3</v>
      </c>
      <c r="E7" s="34"/>
      <c r="F7" s="25"/>
      <c r="G7" s="26" t="e">
        <f>F7/F3</f>
        <v>#DIV/0!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>
        <v>270</v>
      </c>
      <c r="S7" s="13">
        <f>R7/R3</f>
        <v>1.1321704126132171E-2</v>
      </c>
      <c r="T7" s="12">
        <v>-479</v>
      </c>
      <c r="U7" s="13">
        <f>T7/T3</f>
        <v>-5.0495467004005902E-2</v>
      </c>
      <c r="V7" s="12">
        <v>680</v>
      </c>
      <c r="W7" s="13">
        <f>V7/V3</f>
        <v>4.1182170542635656E-2</v>
      </c>
      <c r="X7" s="12">
        <v>522</v>
      </c>
      <c r="Y7" s="13">
        <f>X7/X3</f>
        <v>2.9595192198661979E-2</v>
      </c>
      <c r="Z7" s="12">
        <v>-495</v>
      </c>
      <c r="AA7" s="13">
        <f>Z7/Z3</f>
        <v>-3.1368821292775663E-2</v>
      </c>
      <c r="AB7" s="12">
        <v>-369</v>
      </c>
      <c r="AC7" s="13">
        <f>AB7/AB3</f>
        <v>0.21085714285714285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103148</v>
      </c>
      <c r="D10" s="117"/>
      <c r="E10" s="34"/>
      <c r="F10" s="83"/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>
        <v>13324</v>
      </c>
      <c r="S10" s="99"/>
      <c r="T10" s="98">
        <v>13054</v>
      </c>
      <c r="U10" s="99"/>
      <c r="V10" s="98">
        <v>18208</v>
      </c>
      <c r="W10" s="99"/>
      <c r="X10" s="98">
        <v>22744</v>
      </c>
      <c r="Y10" s="99"/>
      <c r="Z10" s="98">
        <v>20576</v>
      </c>
      <c r="AA10" s="99"/>
      <c r="AB10" s="98">
        <v>15242</v>
      </c>
      <c r="AC10" s="99"/>
    </row>
    <row r="11" spans="2:29" x14ac:dyDescent="0.25">
      <c r="B11" s="5" t="s">
        <v>6</v>
      </c>
      <c r="C11" s="6">
        <f>F11+H11+J11+L11+N11+P11+R11+T11+V11+X11+Z11+AB11</f>
        <v>53782</v>
      </c>
      <c r="D11" s="7">
        <f>C11/C10</f>
        <v>0.52140613487416143</v>
      </c>
      <c r="E11" s="34"/>
      <c r="F11" s="23"/>
      <c r="G11" s="24" t="e">
        <f>F11/F10</f>
        <v>#DIV/0!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>
        <v>7749</v>
      </c>
      <c r="S11" s="9">
        <f>R11/R10</f>
        <v>0.58158210747523265</v>
      </c>
      <c r="T11" s="8">
        <v>6666</v>
      </c>
      <c r="U11" s="9">
        <f>T11/T10</f>
        <v>0.51064807721771099</v>
      </c>
      <c r="V11" s="8">
        <v>9166</v>
      </c>
      <c r="W11" s="9">
        <f>V11/V10</f>
        <v>0.50340509666080846</v>
      </c>
      <c r="X11" s="8">
        <v>10003</v>
      </c>
      <c r="Y11" s="9">
        <f>X11/X10</f>
        <v>0.43980830109039748</v>
      </c>
      <c r="Z11" s="8">
        <v>10389</v>
      </c>
      <c r="AA11" s="9">
        <f>Z11/Z10</f>
        <v>0.504908631415241</v>
      </c>
      <c r="AB11" s="8">
        <v>9809</v>
      </c>
      <c r="AC11" s="9">
        <f>AB11/AB10</f>
        <v>0.64355071512924811</v>
      </c>
    </row>
    <row r="12" spans="2:29" ht="15.75" thickBot="1" x14ac:dyDescent="0.3">
      <c r="C12" s="118">
        <f>C11/C3</f>
        <v>0.6597885025885124</v>
      </c>
      <c r="D12" s="119"/>
      <c r="E12" s="34"/>
      <c r="F12" s="120" t="e">
        <f>F11/F3</f>
        <v>#DIV/0!</v>
      </c>
      <c r="G12" s="121"/>
      <c r="H12" s="122" t="e">
        <f>H11/H3</f>
        <v>#DIV/0!</v>
      </c>
      <c r="I12" s="123"/>
      <c r="J12" s="122" t="e">
        <f>J11/J3</f>
        <v>#DIV/0!</v>
      </c>
      <c r="K12" s="123"/>
      <c r="L12" s="122" t="e">
        <f>L11/L3</f>
        <v>#DIV/0!</v>
      </c>
      <c r="M12" s="123"/>
      <c r="N12" s="122" t="e">
        <f>N11/N3</f>
        <v>#DIV/0!</v>
      </c>
      <c r="O12" s="123"/>
      <c r="P12" s="122" t="e">
        <f>P11/P3</f>
        <v>#DIV/0!</v>
      </c>
      <c r="Q12" s="123"/>
      <c r="R12" s="122">
        <f>R11/R3</f>
        <v>0.32493290841999328</v>
      </c>
      <c r="S12" s="123"/>
      <c r="T12" s="122">
        <f>T11/T3</f>
        <v>0.70271979759645797</v>
      </c>
      <c r="U12" s="123"/>
      <c r="V12" s="122">
        <f>V11/V3</f>
        <v>0.55511143410852715</v>
      </c>
      <c r="W12" s="123"/>
      <c r="X12" s="122">
        <f>X11/X3</f>
        <v>0.56712779226669685</v>
      </c>
      <c r="Y12" s="123"/>
      <c r="Z12" s="122">
        <f>Z11/Z3</f>
        <v>0.65836501901140687</v>
      </c>
      <c r="AA12" s="123"/>
      <c r="AB12" s="122">
        <f>AB11/AB3</f>
        <v>-5.605142857142857</v>
      </c>
      <c r="AC12" s="123"/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-21634</v>
      </c>
      <c r="D14" s="113"/>
      <c r="F14" s="96">
        <f>F3-F10</f>
        <v>0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10524</v>
      </c>
      <c r="S14" s="97"/>
      <c r="T14" s="96">
        <f>T3-T10</f>
        <v>-3568</v>
      </c>
      <c r="U14" s="97"/>
      <c r="V14" s="96">
        <f>V3-V10</f>
        <v>-1696</v>
      </c>
      <c r="W14" s="97"/>
      <c r="X14" s="96">
        <f>X3-X10</f>
        <v>-5106</v>
      </c>
      <c r="Y14" s="97"/>
      <c r="Z14" s="96">
        <f>Z3-Z10</f>
        <v>-4796</v>
      </c>
      <c r="AA14" s="97"/>
      <c r="AB14" s="96">
        <f>AB3-AB10</f>
        <v>-16992</v>
      </c>
      <c r="AC14" s="97"/>
    </row>
  </sheetData>
  <mergeCells count="65">
    <mergeCell ref="V12:W12"/>
    <mergeCell ref="X12:Y12"/>
    <mergeCell ref="Z12:AA12"/>
    <mergeCell ref="AB12:AC12"/>
    <mergeCell ref="C14:D14"/>
    <mergeCell ref="F14:G14"/>
    <mergeCell ref="H14:I14"/>
    <mergeCell ref="J14:K14"/>
    <mergeCell ref="L14:M14"/>
    <mergeCell ref="N14:O14"/>
    <mergeCell ref="AB14:AC14"/>
    <mergeCell ref="P14:Q14"/>
    <mergeCell ref="R14:S14"/>
    <mergeCell ref="T14:U14"/>
    <mergeCell ref="V14:W14"/>
    <mergeCell ref="X14:Y14"/>
    <mergeCell ref="Z14:AA14"/>
    <mergeCell ref="N12:O12"/>
    <mergeCell ref="P12:Q12"/>
    <mergeCell ref="R12:S12"/>
    <mergeCell ref="T12:U12"/>
    <mergeCell ref="P10:Q10"/>
    <mergeCell ref="R10:S10"/>
    <mergeCell ref="T10:U10"/>
    <mergeCell ref="C12:D12"/>
    <mergeCell ref="F12:G12"/>
    <mergeCell ref="H12:I12"/>
    <mergeCell ref="J12:K12"/>
    <mergeCell ref="L12:M12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10:AC10"/>
    <mergeCell ref="V10:W10"/>
    <mergeCell ref="X10:Y10"/>
    <mergeCell ref="Z10:AA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90DA-2A67-49FA-BAA2-5EEFE7D2FFEC}">
  <dimension ref="B1:AC14"/>
  <sheetViews>
    <sheetView workbookViewId="0">
      <selection activeCell="G37" sqref="G37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2011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81514</v>
      </c>
      <c r="D3" s="107"/>
      <c r="E3" s="34"/>
      <c r="F3" s="81"/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>
        <v>23848</v>
      </c>
      <c r="S3" s="101"/>
      <c r="T3" s="100">
        <v>9486</v>
      </c>
      <c r="U3" s="101"/>
      <c r="V3" s="100">
        <v>16512</v>
      </c>
      <c r="W3" s="101"/>
      <c r="X3" s="100">
        <v>17638</v>
      </c>
      <c r="Y3" s="101"/>
      <c r="Z3" s="100">
        <v>15780</v>
      </c>
      <c r="AA3" s="101"/>
      <c r="AB3" s="100">
        <v>-1750</v>
      </c>
      <c r="AC3" s="101"/>
    </row>
    <row r="4" spans="2:29" x14ac:dyDescent="0.25">
      <c r="B4" s="5" t="s">
        <v>1</v>
      </c>
      <c r="C4" s="6">
        <f>F4+H4+J4+L4+N4+P4+R4+T4+V4+X4+Z4+AB4</f>
        <v>58391</v>
      </c>
      <c r="D4" s="7">
        <f>C4/C3</f>
        <v>0.71633093701695416</v>
      </c>
      <c r="E4" s="34"/>
      <c r="F4" s="23"/>
      <c r="G4" s="24" t="e">
        <f>F4/F3</f>
        <v>#DIV/0!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>
        <v>2655</v>
      </c>
      <c r="S4" s="9">
        <f>R4/R3</f>
        <v>0.11133009057363301</v>
      </c>
      <c r="T4" s="8">
        <v>8390</v>
      </c>
      <c r="U4" s="9">
        <f>T4/T3</f>
        <v>0.88446131140628292</v>
      </c>
      <c r="V4" s="8">
        <v>9385</v>
      </c>
      <c r="W4" s="9">
        <f>V4/V3</f>
        <v>0.56837451550387597</v>
      </c>
      <c r="X4" s="8">
        <v>10816</v>
      </c>
      <c r="Y4" s="9">
        <f>X4/X3</f>
        <v>0.61322145367955549</v>
      </c>
      <c r="Z4" s="8">
        <v>21150</v>
      </c>
      <c r="AA4" s="9">
        <f>Z4/Z3</f>
        <v>1.3403041825095057</v>
      </c>
      <c r="AB4" s="8">
        <v>5995</v>
      </c>
      <c r="AC4" s="9">
        <f>AB4/AB3</f>
        <v>-3.4257142857142857</v>
      </c>
    </row>
    <row r="5" spans="2:29" x14ac:dyDescent="0.25">
      <c r="B5" s="5" t="s">
        <v>2</v>
      </c>
      <c r="C5" s="6">
        <f>F5+H5+J5+L5+N5+P5+R5+T5+V5+X5+Z5+AB5</f>
        <v>12353</v>
      </c>
      <c r="D5" s="7">
        <f>C5/C3</f>
        <v>0.15154451995976151</v>
      </c>
      <c r="E5" s="34"/>
      <c r="F5" s="23"/>
      <c r="G5" s="24" t="e">
        <f>F5/F3</f>
        <v>#DIV/0!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>
        <v>13547</v>
      </c>
      <c r="S5" s="9">
        <f>R5/R3</f>
        <v>0.56805602146930556</v>
      </c>
      <c r="T5" s="8">
        <v>50</v>
      </c>
      <c r="U5" s="9">
        <f>T5/T3</f>
        <v>5.2709255745308874E-3</v>
      </c>
      <c r="V5" s="8">
        <v>1135</v>
      </c>
      <c r="W5" s="9">
        <f>V5/V3</f>
        <v>6.8737887596899222E-2</v>
      </c>
      <c r="X5" s="8">
        <v>3303</v>
      </c>
      <c r="Y5" s="9">
        <f>X5/X3</f>
        <v>0.18726612994670597</v>
      </c>
      <c r="Z5" s="8">
        <v>3366</v>
      </c>
      <c r="AA5" s="9">
        <f>Z5/Z3</f>
        <v>0.21330798479087454</v>
      </c>
      <c r="AB5" s="8">
        <v>-9048</v>
      </c>
      <c r="AC5" s="9">
        <f>AB5/AB3</f>
        <v>5.1702857142857139</v>
      </c>
    </row>
    <row r="6" spans="2:29" x14ac:dyDescent="0.25">
      <c r="B6" s="5" t="s">
        <v>4</v>
      </c>
      <c r="C6" s="6">
        <f>F6+H6+J6+L6+N6+P6+R6+T6+V6+X6+Z6+AB6</f>
        <v>780</v>
      </c>
      <c r="D6" s="7">
        <f>C6/C3</f>
        <v>9.5689084083715684E-3</v>
      </c>
      <c r="E6" s="34"/>
      <c r="F6" s="23"/>
      <c r="G6" s="24" t="e">
        <f>F6/F3</f>
        <v>#DIV/0!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>
        <v>89</v>
      </c>
      <c r="S6" s="9">
        <f>R6/R3</f>
        <v>3.7319691378731967E-3</v>
      </c>
      <c r="T6" s="8">
        <v>29</v>
      </c>
      <c r="U6" s="9">
        <f>T6/T3</f>
        <v>3.0571368332279148E-3</v>
      </c>
      <c r="V6" s="8">
        <v>316</v>
      </c>
      <c r="W6" s="9">
        <f>V6/V3</f>
        <v>1.9137596899224806E-2</v>
      </c>
      <c r="X6" s="8">
        <v>167</v>
      </c>
      <c r="Y6" s="9">
        <f>X6/X3</f>
        <v>9.4681936727520118E-3</v>
      </c>
      <c r="Z6" s="8">
        <v>48</v>
      </c>
      <c r="AA6" s="9">
        <f>Z6/Z3</f>
        <v>3.041825095057034E-3</v>
      </c>
      <c r="AB6" s="8">
        <v>131</v>
      </c>
      <c r="AC6" s="9">
        <f>AB6/AB3</f>
        <v>-7.4857142857142858E-2</v>
      </c>
    </row>
    <row r="7" spans="2:29" ht="15.75" thickBot="1" x14ac:dyDescent="0.3">
      <c r="B7" s="5" t="s">
        <v>5</v>
      </c>
      <c r="C7" s="10">
        <f>F7+H7+J7+L7+N7+P7+R7+T7+V7+X7+Z7+AB7</f>
        <v>129</v>
      </c>
      <c r="D7" s="11">
        <f>C7/C3</f>
        <v>1.5825502367691438E-3</v>
      </c>
      <c r="E7" s="34"/>
      <c r="F7" s="25"/>
      <c r="G7" s="26" t="e">
        <f>F7/F3</f>
        <v>#DIV/0!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>
        <v>270</v>
      </c>
      <c r="S7" s="13">
        <f>R7/R3</f>
        <v>1.1321704126132171E-2</v>
      </c>
      <c r="T7" s="12">
        <v>-479</v>
      </c>
      <c r="U7" s="13">
        <f>T7/T3</f>
        <v>-5.0495467004005902E-2</v>
      </c>
      <c r="V7" s="12">
        <v>680</v>
      </c>
      <c r="W7" s="13">
        <f>V7/V3</f>
        <v>4.1182170542635656E-2</v>
      </c>
      <c r="X7" s="12">
        <v>522</v>
      </c>
      <c r="Y7" s="13">
        <f>X7/X3</f>
        <v>2.9595192198661979E-2</v>
      </c>
      <c r="Z7" s="12">
        <v>-495</v>
      </c>
      <c r="AA7" s="13">
        <f>Z7/Z3</f>
        <v>-3.1368821292775663E-2</v>
      </c>
      <c r="AB7" s="12">
        <v>-369</v>
      </c>
      <c r="AC7" s="13">
        <f>AB7/AB3</f>
        <v>0.21085714285714285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103148</v>
      </c>
      <c r="D10" s="117"/>
      <c r="E10" s="34"/>
      <c r="F10" s="83"/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>
        <v>13324</v>
      </c>
      <c r="S10" s="99"/>
      <c r="T10" s="98">
        <v>13054</v>
      </c>
      <c r="U10" s="99"/>
      <c r="V10" s="98">
        <v>18208</v>
      </c>
      <c r="W10" s="99"/>
      <c r="X10" s="98">
        <v>22744</v>
      </c>
      <c r="Y10" s="99"/>
      <c r="Z10" s="98">
        <v>20576</v>
      </c>
      <c r="AA10" s="99"/>
      <c r="AB10" s="98">
        <v>15242</v>
      </c>
      <c r="AC10" s="99"/>
    </row>
    <row r="11" spans="2:29" x14ac:dyDescent="0.25">
      <c r="B11" s="5" t="s">
        <v>6</v>
      </c>
      <c r="C11" s="6">
        <f>F11+H11+J11+L11+N11+P11+R11+T11+V11+X11+Z11+AB11</f>
        <v>53782</v>
      </c>
      <c r="D11" s="7">
        <f>C11/C10</f>
        <v>0.52140613487416143</v>
      </c>
      <c r="E11" s="34"/>
      <c r="F11" s="23"/>
      <c r="G11" s="24" t="e">
        <f>F11/F10</f>
        <v>#DIV/0!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>
        <v>7749</v>
      </c>
      <c r="S11" s="9">
        <f>R11/R10</f>
        <v>0.58158210747523265</v>
      </c>
      <c r="T11" s="8">
        <v>6666</v>
      </c>
      <c r="U11" s="9">
        <f>T11/T10</f>
        <v>0.51064807721771099</v>
      </c>
      <c r="V11" s="8">
        <v>9166</v>
      </c>
      <c r="W11" s="9">
        <f>V11/V10</f>
        <v>0.50340509666080846</v>
      </c>
      <c r="X11" s="8">
        <v>10003</v>
      </c>
      <c r="Y11" s="9">
        <f>X11/X10</f>
        <v>0.43980830109039748</v>
      </c>
      <c r="Z11" s="8">
        <v>10389</v>
      </c>
      <c r="AA11" s="9">
        <f>Z11/Z10</f>
        <v>0.504908631415241</v>
      </c>
      <c r="AB11" s="8">
        <v>9809</v>
      </c>
      <c r="AC11" s="9">
        <f>AB11/AB10</f>
        <v>0.64355071512924811</v>
      </c>
    </row>
    <row r="12" spans="2:29" ht="15.75" thickBot="1" x14ac:dyDescent="0.3">
      <c r="C12" s="118">
        <f>C11/C3</f>
        <v>0.6597885025885124</v>
      </c>
      <c r="D12" s="119"/>
      <c r="E12" s="34"/>
      <c r="F12" s="120" t="e">
        <f>F11/F3</f>
        <v>#DIV/0!</v>
      </c>
      <c r="G12" s="121"/>
      <c r="H12" s="122" t="e">
        <f>H11/H3</f>
        <v>#DIV/0!</v>
      </c>
      <c r="I12" s="123"/>
      <c r="J12" s="122" t="e">
        <f>J11/J3</f>
        <v>#DIV/0!</v>
      </c>
      <c r="K12" s="123"/>
      <c r="L12" s="122" t="e">
        <f>L11/L3</f>
        <v>#DIV/0!</v>
      </c>
      <c r="M12" s="123"/>
      <c r="N12" s="122" t="e">
        <f>N11/N3</f>
        <v>#DIV/0!</v>
      </c>
      <c r="O12" s="123"/>
      <c r="P12" s="122" t="e">
        <f>P11/P3</f>
        <v>#DIV/0!</v>
      </c>
      <c r="Q12" s="123"/>
      <c r="R12" s="122">
        <f>R11/R3</f>
        <v>0.32493290841999328</v>
      </c>
      <c r="S12" s="123"/>
      <c r="T12" s="122">
        <f>T11/T3</f>
        <v>0.70271979759645797</v>
      </c>
      <c r="U12" s="123"/>
      <c r="V12" s="122">
        <f>V11/V3</f>
        <v>0.55511143410852715</v>
      </c>
      <c r="W12" s="123"/>
      <c r="X12" s="122">
        <f>X11/X3</f>
        <v>0.56712779226669685</v>
      </c>
      <c r="Y12" s="123"/>
      <c r="Z12" s="122">
        <f>Z11/Z3</f>
        <v>0.65836501901140687</v>
      </c>
      <c r="AA12" s="123"/>
      <c r="AB12" s="122">
        <f>AB11/AB3</f>
        <v>-5.605142857142857</v>
      </c>
      <c r="AC12" s="123"/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-21634</v>
      </c>
      <c r="D14" s="113"/>
      <c r="F14" s="96">
        <f>F3-F10</f>
        <v>0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10524</v>
      </c>
      <c r="S14" s="97"/>
      <c r="T14" s="96">
        <f>T3-T10</f>
        <v>-3568</v>
      </c>
      <c r="U14" s="97"/>
      <c r="V14" s="96">
        <f>V3-V10</f>
        <v>-1696</v>
      </c>
      <c r="W14" s="97"/>
      <c r="X14" s="96">
        <f>X3-X10</f>
        <v>-5106</v>
      </c>
      <c r="Y14" s="97"/>
      <c r="Z14" s="96">
        <f>Z3-Z10</f>
        <v>-4796</v>
      </c>
      <c r="AA14" s="97"/>
      <c r="AB14" s="96">
        <f>AB3-AB10</f>
        <v>-16992</v>
      </c>
      <c r="AC14" s="97"/>
    </row>
  </sheetData>
  <mergeCells count="65">
    <mergeCell ref="V12:W12"/>
    <mergeCell ref="X12:Y12"/>
    <mergeCell ref="Z12:AA12"/>
    <mergeCell ref="AB12:AC12"/>
    <mergeCell ref="C14:D14"/>
    <mergeCell ref="F14:G14"/>
    <mergeCell ref="H14:I14"/>
    <mergeCell ref="J14:K14"/>
    <mergeCell ref="L14:M14"/>
    <mergeCell ref="N14:O14"/>
    <mergeCell ref="AB14:AC14"/>
    <mergeCell ref="P14:Q14"/>
    <mergeCell ref="R14:S14"/>
    <mergeCell ref="T14:U14"/>
    <mergeCell ref="V14:W14"/>
    <mergeCell ref="X14:Y14"/>
    <mergeCell ref="Z14:AA14"/>
    <mergeCell ref="N12:O12"/>
    <mergeCell ref="P12:Q12"/>
    <mergeCell ref="R12:S12"/>
    <mergeCell ref="T12:U12"/>
    <mergeCell ref="P10:Q10"/>
    <mergeCell ref="R10:S10"/>
    <mergeCell ref="T10:U10"/>
    <mergeCell ref="C12:D12"/>
    <mergeCell ref="F12:G12"/>
    <mergeCell ref="H12:I12"/>
    <mergeCell ref="J12:K12"/>
    <mergeCell ref="L12:M12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10:AC10"/>
    <mergeCell ref="V10:W10"/>
    <mergeCell ref="X10:Y10"/>
    <mergeCell ref="Z10:AA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11EE-830B-455D-83F1-796A0FE97167}">
  <dimension ref="B1:AC14"/>
  <sheetViews>
    <sheetView zoomScaleNormal="100" workbookViewId="0">
      <selection activeCell="D33" sqref="D33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" customWidth="1"/>
    <col min="5" max="5" width="3.7109375" style="2" customWidth="1"/>
    <col min="6" max="6" width="13.5703125" style="3" customWidth="1"/>
    <col min="7" max="7" width="13.5703125" style="4" customWidth="1"/>
    <col min="8" max="29" width="13.5703125" style="2" customWidth="1"/>
    <col min="30" max="16384" width="9.140625" style="1"/>
  </cols>
  <sheetData>
    <row r="1" spans="2:29" ht="15.75" thickBot="1" x14ac:dyDescent="0.3">
      <c r="B1" s="38">
        <v>2023</v>
      </c>
    </row>
    <row r="2" spans="2:29" x14ac:dyDescent="0.25">
      <c r="C2" s="102" t="s">
        <v>19</v>
      </c>
      <c r="D2" s="103"/>
      <c r="E2" s="33"/>
      <c r="F2" s="104" t="s">
        <v>7</v>
      </c>
      <c r="G2" s="10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90">
        <f>F3+H3+J3+L3+N3+P3+R3+T3+V3+X3+Z3+AB3</f>
        <v>84000</v>
      </c>
      <c r="D3" s="91"/>
      <c r="E3" s="31"/>
      <c r="F3" s="100">
        <v>13549</v>
      </c>
      <c r="G3" s="101"/>
      <c r="H3" s="100">
        <v>20985</v>
      </c>
      <c r="I3" s="101"/>
      <c r="J3" s="100">
        <v>26469</v>
      </c>
      <c r="K3" s="101"/>
      <c r="L3" s="100">
        <v>22997</v>
      </c>
      <c r="M3" s="101"/>
      <c r="N3" s="100"/>
      <c r="O3" s="101"/>
      <c r="P3" s="100"/>
      <c r="Q3" s="101"/>
      <c r="R3" s="100"/>
      <c r="S3" s="101"/>
      <c r="T3" s="100"/>
      <c r="U3" s="101"/>
      <c r="V3" s="100"/>
      <c r="W3" s="101"/>
      <c r="X3" s="100"/>
      <c r="Y3" s="101"/>
      <c r="Z3" s="100"/>
      <c r="AA3" s="101"/>
      <c r="AB3" s="100"/>
      <c r="AC3" s="101"/>
    </row>
    <row r="4" spans="2:29" x14ac:dyDescent="0.25">
      <c r="B4" s="5" t="s">
        <v>1</v>
      </c>
      <c r="C4" s="16">
        <f>F4+H4+J4+L4+N4+P4+R4+T4+V4+X4+Z4+AB4</f>
        <v>32850</v>
      </c>
      <c r="D4" s="17">
        <f>C4/C3</f>
        <v>0.39107142857142857</v>
      </c>
      <c r="E4" s="31"/>
      <c r="F4" s="8">
        <v>4610</v>
      </c>
      <c r="G4" s="9">
        <f>F4/F3</f>
        <v>0.34024651265776074</v>
      </c>
      <c r="H4" s="8">
        <v>10510</v>
      </c>
      <c r="I4" s="9">
        <f>H4/H3</f>
        <v>0.5008339289969026</v>
      </c>
      <c r="J4" s="8">
        <v>7290</v>
      </c>
      <c r="K4" s="9">
        <f>J4/J3</f>
        <v>0.27541652499149949</v>
      </c>
      <c r="L4" s="8">
        <v>10440</v>
      </c>
      <c r="M4" s="9">
        <f>L4/L3</f>
        <v>0.45397225725094575</v>
      </c>
      <c r="N4" s="8"/>
      <c r="O4" s="9" t="e">
        <f>N4/N3</f>
        <v>#DIV/0!</v>
      </c>
      <c r="P4" s="8"/>
      <c r="Q4" s="9" t="e">
        <f>P4/P3</f>
        <v>#DIV/0!</v>
      </c>
      <c r="R4" s="8"/>
      <c r="S4" s="9" t="e">
        <f>R4/R3</f>
        <v>#DIV/0!</v>
      </c>
      <c r="T4" s="8"/>
      <c r="U4" s="9" t="e">
        <f>T4/T3</f>
        <v>#DIV/0!</v>
      </c>
      <c r="V4" s="8"/>
      <c r="W4" s="9" t="e">
        <f>V4/V3</f>
        <v>#DIV/0!</v>
      </c>
      <c r="X4" s="8"/>
      <c r="Y4" s="9" t="e">
        <f>X4/X3</f>
        <v>#DIV/0!</v>
      </c>
      <c r="Z4" s="8"/>
      <c r="AA4" s="9" t="e">
        <f>Z4/Z3</f>
        <v>#DIV/0!</v>
      </c>
      <c r="AB4" s="8"/>
      <c r="AC4" s="9" t="e">
        <f>AB4/AB3</f>
        <v>#DIV/0!</v>
      </c>
    </row>
    <row r="5" spans="2:29" x14ac:dyDescent="0.25">
      <c r="B5" s="5" t="s">
        <v>2</v>
      </c>
      <c r="C5" s="16" t="e">
        <f>F5+H5+J5+L5+N5+P5+R5+T5+V5+X5+Z5+AB5</f>
        <v>#VALUE!</v>
      </c>
      <c r="D5" s="17" t="e">
        <f>C5/C3</f>
        <v>#VALUE!</v>
      </c>
      <c r="E5" s="31"/>
      <c r="F5" s="8" t="s">
        <v>22</v>
      </c>
      <c r="G5" s="9" t="e">
        <f>F5/F3</f>
        <v>#VALUE!</v>
      </c>
      <c r="H5" s="8">
        <v>1584</v>
      </c>
      <c r="I5" s="9">
        <f>H5/H3</f>
        <v>7.5482487491065051E-2</v>
      </c>
      <c r="J5" s="8">
        <v>4028</v>
      </c>
      <c r="K5" s="9">
        <f>J5/J3</f>
        <v>0.15217801957006311</v>
      </c>
      <c r="L5" s="8">
        <v>6625</v>
      </c>
      <c r="M5" s="9">
        <f>L5/L3</f>
        <v>0.28808105405052831</v>
      </c>
      <c r="N5" s="8"/>
      <c r="O5" s="9" t="e">
        <f>N5/N3</f>
        <v>#DIV/0!</v>
      </c>
      <c r="P5" s="8"/>
      <c r="Q5" s="9" t="e">
        <f>P5/P3</f>
        <v>#DIV/0!</v>
      </c>
      <c r="R5" s="8"/>
      <c r="S5" s="9" t="e">
        <f>R5/R3</f>
        <v>#DIV/0!</v>
      </c>
      <c r="T5" s="8"/>
      <c r="U5" s="9" t="e">
        <f>T5/T3</f>
        <v>#DIV/0!</v>
      </c>
      <c r="V5" s="8"/>
      <c r="W5" s="9" t="e">
        <f>V5/V3</f>
        <v>#DIV/0!</v>
      </c>
      <c r="X5" s="8"/>
      <c r="Y5" s="9" t="e">
        <f>X5/X3</f>
        <v>#DIV/0!</v>
      </c>
      <c r="Z5" s="8"/>
      <c r="AA5" s="9" t="e">
        <f>Z5/Z3</f>
        <v>#DIV/0!</v>
      </c>
      <c r="AB5" s="8"/>
      <c r="AC5" s="9" t="e">
        <f>AB5/AB3</f>
        <v>#DIV/0!</v>
      </c>
    </row>
    <row r="6" spans="2:29" x14ac:dyDescent="0.25">
      <c r="B6" s="5" t="s">
        <v>4</v>
      </c>
      <c r="C6" s="16">
        <f>F6+H6+J6+L6+N6+P6+R6+T6+V6+X6+Z6+AB6</f>
        <v>25004</v>
      </c>
      <c r="D6" s="17">
        <f>C6/C3</f>
        <v>0.29766666666666669</v>
      </c>
      <c r="E6" s="31"/>
      <c r="F6" s="8">
        <v>7561</v>
      </c>
      <c r="G6" s="9">
        <f>F6/F3</f>
        <v>0.55804856446970252</v>
      </c>
      <c r="H6" s="8">
        <v>4536</v>
      </c>
      <c r="I6" s="9">
        <f>H6/H3</f>
        <v>0.21615439599714081</v>
      </c>
      <c r="J6" s="8">
        <v>8226</v>
      </c>
      <c r="K6" s="9">
        <f>J6/J3</f>
        <v>0.31077864671880312</v>
      </c>
      <c r="L6" s="8">
        <v>4681</v>
      </c>
      <c r="M6" s="9">
        <f>L6/L3</f>
        <v>0.20354828890724877</v>
      </c>
      <c r="N6" s="8"/>
      <c r="O6" s="9" t="e">
        <f>N6/N3</f>
        <v>#DIV/0!</v>
      </c>
      <c r="P6" s="8"/>
      <c r="Q6" s="9" t="e">
        <f>P6/P3</f>
        <v>#DIV/0!</v>
      </c>
      <c r="R6" s="8"/>
      <c r="S6" s="9" t="e">
        <f>R6/R3</f>
        <v>#DIV/0!</v>
      </c>
      <c r="T6" s="8"/>
      <c r="U6" s="9" t="e">
        <f>T6/T3</f>
        <v>#DIV/0!</v>
      </c>
      <c r="V6" s="8"/>
      <c r="W6" s="9" t="e">
        <f>V6/V3</f>
        <v>#DIV/0!</v>
      </c>
      <c r="X6" s="8"/>
      <c r="Y6" s="9" t="e">
        <f>X6/X3</f>
        <v>#DIV/0!</v>
      </c>
      <c r="Z6" s="8"/>
      <c r="AA6" s="9" t="e">
        <f>Z6/Z3</f>
        <v>#DIV/0!</v>
      </c>
      <c r="AB6" s="8"/>
      <c r="AC6" s="9" t="e">
        <f>AB6/AB3</f>
        <v>#DIV/0!</v>
      </c>
    </row>
    <row r="7" spans="2:29" ht="15.75" thickBot="1" x14ac:dyDescent="0.3">
      <c r="B7" s="5" t="s">
        <v>5</v>
      </c>
      <c r="C7" s="18">
        <f>F7+H7+J7+L7+N7+P7+R7+T7+V7+X7+Z7+AB7</f>
        <v>12556</v>
      </c>
      <c r="D7" s="19">
        <f>C7/C3</f>
        <v>0.14947619047619048</v>
      </c>
      <c r="E7" s="31"/>
      <c r="F7" s="12">
        <v>25</v>
      </c>
      <c r="G7" s="13">
        <f>F7/F3</f>
        <v>1.8451546239574876E-3</v>
      </c>
      <c r="H7" s="12">
        <v>4355</v>
      </c>
      <c r="I7" s="13">
        <f>H7/H3</f>
        <v>0.20752918751489158</v>
      </c>
      <c r="J7" s="12">
        <v>6925</v>
      </c>
      <c r="K7" s="13">
        <f>J7/J3</f>
        <v>0.26162680871963429</v>
      </c>
      <c r="L7" s="12">
        <v>1251</v>
      </c>
      <c r="M7" s="13">
        <f>L7/L3</f>
        <v>5.439839979127712E-2</v>
      </c>
      <c r="N7" s="12"/>
      <c r="O7" s="13" t="e">
        <f>N7/N3</f>
        <v>#DIV/0!</v>
      </c>
      <c r="P7" s="12"/>
      <c r="Q7" s="13" t="e">
        <f>P7/P3</f>
        <v>#DIV/0!</v>
      </c>
      <c r="R7" s="12"/>
      <c r="S7" s="13" t="e">
        <f>R7/R3</f>
        <v>#DIV/0!</v>
      </c>
      <c r="T7" s="12"/>
      <c r="U7" s="13" t="e">
        <f>T7/T3</f>
        <v>#DIV/0!</v>
      </c>
      <c r="V7" s="12"/>
      <c r="W7" s="13" t="e">
        <f>V7/V3</f>
        <v>#DIV/0!</v>
      </c>
      <c r="X7" s="12"/>
      <c r="Y7" s="13" t="e">
        <f>X7/X3</f>
        <v>#DIV/0!</v>
      </c>
      <c r="Z7" s="12"/>
      <c r="AA7" s="13" t="e">
        <f>Z7/Z3</f>
        <v>#DIV/0!</v>
      </c>
      <c r="AB7" s="12"/>
      <c r="AC7" s="13" t="e">
        <f>AB7/AB3</f>
        <v>#DIV/0!</v>
      </c>
    </row>
    <row r="8" spans="2:29" x14ac:dyDescent="0.25">
      <c r="B8" s="5"/>
      <c r="C8" s="20"/>
      <c r="D8" s="21"/>
      <c r="E8" s="31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20"/>
      <c r="D9" s="21"/>
      <c r="E9" s="31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92">
        <f>F10+H10+J10+L10+N10+P10+R10+T10+V10+X10+Z10+AB10</f>
        <v>85120</v>
      </c>
      <c r="D10" s="93"/>
      <c r="E10" s="31"/>
      <c r="F10" s="98">
        <v>15744</v>
      </c>
      <c r="G10" s="99"/>
      <c r="H10" s="98">
        <v>17891</v>
      </c>
      <c r="I10" s="99"/>
      <c r="J10" s="98">
        <v>16811</v>
      </c>
      <c r="K10" s="99"/>
      <c r="L10" s="98">
        <v>34674</v>
      </c>
      <c r="M10" s="99"/>
      <c r="N10" s="98"/>
      <c r="O10" s="99"/>
      <c r="P10" s="98"/>
      <c r="Q10" s="99"/>
      <c r="R10" s="98"/>
      <c r="S10" s="99"/>
      <c r="T10" s="98"/>
      <c r="U10" s="99"/>
      <c r="V10" s="98"/>
      <c r="W10" s="99"/>
      <c r="X10" s="98"/>
      <c r="Y10" s="99"/>
      <c r="Z10" s="98"/>
      <c r="AA10" s="99"/>
      <c r="AB10" s="98"/>
      <c r="AC10" s="99"/>
    </row>
    <row r="11" spans="2:29" x14ac:dyDescent="0.25">
      <c r="B11" s="5" t="s">
        <v>6</v>
      </c>
      <c r="C11" s="16">
        <f>F11+H11+J11+L11+N11+P11+R11+T11+V11+X11+Z11+AB11</f>
        <v>36112</v>
      </c>
      <c r="D11" s="17">
        <f>C11/C10</f>
        <v>0.42424812030075187</v>
      </c>
      <c r="E11" s="31"/>
      <c r="F11" s="8">
        <v>9182</v>
      </c>
      <c r="G11" s="9">
        <f>F11/F10</f>
        <v>0.58320630081300817</v>
      </c>
      <c r="H11" s="8">
        <v>8717</v>
      </c>
      <c r="I11" s="9">
        <f>H11/H10</f>
        <v>0.48722821530378402</v>
      </c>
      <c r="J11" s="8">
        <v>8732</v>
      </c>
      <c r="K11" s="9">
        <f>J11/J10</f>
        <v>0.51942180715008035</v>
      </c>
      <c r="L11" s="8">
        <v>9481</v>
      </c>
      <c r="M11" s="9">
        <f>L11/L10</f>
        <v>0.27343254311587933</v>
      </c>
      <c r="N11" s="8"/>
      <c r="O11" s="9" t="e">
        <f>N11/N10</f>
        <v>#DIV/0!</v>
      </c>
      <c r="P11" s="8"/>
      <c r="Q11" s="9" t="e">
        <f>P11/P10</f>
        <v>#DIV/0!</v>
      </c>
      <c r="R11" s="8"/>
      <c r="S11" s="9" t="e">
        <f>R11/R10</f>
        <v>#DIV/0!</v>
      </c>
      <c r="T11" s="8"/>
      <c r="U11" s="9" t="e">
        <f>T11/T10</f>
        <v>#DIV/0!</v>
      </c>
      <c r="V11" s="8"/>
      <c r="W11" s="9" t="e">
        <f>V11/V10</f>
        <v>#DIV/0!</v>
      </c>
      <c r="X11" s="8"/>
      <c r="Y11" s="9" t="e">
        <f>X11/X10</f>
        <v>#DIV/0!</v>
      </c>
      <c r="Z11" s="8"/>
      <c r="AA11" s="9" t="e">
        <f>Z11/Z10</f>
        <v>#DIV/0!</v>
      </c>
      <c r="AB11" s="8"/>
      <c r="AC11" s="9" t="e">
        <f>AB11/AB10</f>
        <v>#DIV/0!</v>
      </c>
    </row>
    <row r="12" spans="2:29" ht="15.75" thickBot="1" x14ac:dyDescent="0.3">
      <c r="C12" s="18"/>
      <c r="D12" s="19">
        <f>C11/C3</f>
        <v>0.4299047619047619</v>
      </c>
      <c r="E12" s="31"/>
      <c r="F12" s="12"/>
      <c r="G12" s="13">
        <f>F11/F3</f>
        <v>0.67768839028710604</v>
      </c>
      <c r="H12" s="12"/>
      <c r="I12" s="13">
        <f>H11/H3</f>
        <v>0.41539194662854417</v>
      </c>
      <c r="J12" s="12"/>
      <c r="K12" s="13">
        <f>J11/J3</f>
        <v>0.32989534927651215</v>
      </c>
      <c r="L12" s="12"/>
      <c r="M12" s="13">
        <f>L11/L3</f>
        <v>0.41227116580423534</v>
      </c>
      <c r="N12" s="12"/>
      <c r="O12" s="13" t="e">
        <f>N11/N3</f>
        <v>#DIV/0!</v>
      </c>
      <c r="P12" s="12"/>
      <c r="Q12" s="13" t="e">
        <f>P11/P3</f>
        <v>#DIV/0!</v>
      </c>
      <c r="R12" s="12"/>
      <c r="S12" s="13" t="e">
        <f>R11/R3</f>
        <v>#DIV/0!</v>
      </c>
      <c r="T12" s="12"/>
      <c r="U12" s="13" t="e">
        <f>T11/T3</f>
        <v>#DIV/0!</v>
      </c>
      <c r="V12" s="12"/>
      <c r="W12" s="13" t="e">
        <f>V11/V3</f>
        <v>#DIV/0!</v>
      </c>
      <c r="X12" s="12"/>
      <c r="Y12" s="13" t="e">
        <f>X11/X3</f>
        <v>#DIV/0!</v>
      </c>
      <c r="Z12" s="12"/>
      <c r="AA12" s="13" t="e">
        <f>Z11/Z3</f>
        <v>#DIV/0!</v>
      </c>
      <c r="AB12" s="12"/>
      <c r="AC12" s="13" t="e">
        <f>AB11/AB3</f>
        <v>#DIV/0!</v>
      </c>
    </row>
    <row r="13" spans="2:29" ht="15.75" thickBot="1" x14ac:dyDescent="0.3">
      <c r="C13" s="3"/>
      <c r="D13" s="4"/>
      <c r="E13" s="32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69">
        <f>C3-C10</f>
        <v>-1120</v>
      </c>
      <c r="D14" s="87"/>
      <c r="F14" s="96">
        <f>F3-F10</f>
        <v>-2195</v>
      </c>
      <c r="G14" s="97"/>
      <c r="H14" s="96">
        <f>H3-H10</f>
        <v>3094</v>
      </c>
      <c r="I14" s="97"/>
      <c r="J14" s="96">
        <f>J3-J10</f>
        <v>9658</v>
      </c>
      <c r="K14" s="97"/>
      <c r="L14" s="96">
        <f>L3-L10</f>
        <v>-11677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0</v>
      </c>
      <c r="S14" s="97"/>
      <c r="T14" s="96">
        <f>T3-T10</f>
        <v>0</v>
      </c>
      <c r="U14" s="97"/>
      <c r="V14" s="96">
        <f>V3-V10</f>
        <v>0</v>
      </c>
      <c r="W14" s="97"/>
      <c r="X14" s="96">
        <f>X3-X10</f>
        <v>0</v>
      </c>
      <c r="Y14" s="97"/>
      <c r="Z14" s="96">
        <f>Z3-Z10</f>
        <v>0</v>
      </c>
      <c r="AA14" s="97"/>
      <c r="AB14" s="96">
        <f>AB3-AB10</f>
        <v>0</v>
      </c>
      <c r="AC14" s="97"/>
    </row>
  </sheetData>
  <sheetProtection selectLockedCells="1"/>
  <mergeCells count="52">
    <mergeCell ref="V2:W2"/>
    <mergeCell ref="X2:Y2"/>
    <mergeCell ref="Z2:AA2"/>
    <mergeCell ref="AB2:AC2"/>
    <mergeCell ref="F2:G2"/>
    <mergeCell ref="H2:I2"/>
    <mergeCell ref="J2:K2"/>
    <mergeCell ref="L2:M2"/>
    <mergeCell ref="N2:O2"/>
    <mergeCell ref="P2:Q2"/>
    <mergeCell ref="P3:Q3"/>
    <mergeCell ref="N3:O3"/>
    <mergeCell ref="L3:M3"/>
    <mergeCell ref="R2:S2"/>
    <mergeCell ref="T2:U2"/>
    <mergeCell ref="C2:D2"/>
    <mergeCell ref="C3:D3"/>
    <mergeCell ref="J3:K3"/>
    <mergeCell ref="H3:I3"/>
    <mergeCell ref="F3:G3"/>
    <mergeCell ref="AB10:AC10"/>
    <mergeCell ref="AB3:AC3"/>
    <mergeCell ref="Z3:AA3"/>
    <mergeCell ref="J10:K10"/>
    <mergeCell ref="H10:I10"/>
    <mergeCell ref="T3:U3"/>
    <mergeCell ref="V3:W3"/>
    <mergeCell ref="X3:Y3"/>
    <mergeCell ref="L10:M10"/>
    <mergeCell ref="N10:O10"/>
    <mergeCell ref="P10:Q10"/>
    <mergeCell ref="R10:S10"/>
    <mergeCell ref="T10:U10"/>
    <mergeCell ref="V10:W10"/>
    <mergeCell ref="X10:Y10"/>
    <mergeCell ref="R3:S3"/>
    <mergeCell ref="AB14:AC14"/>
    <mergeCell ref="C14:D14"/>
    <mergeCell ref="C10:D10"/>
    <mergeCell ref="P14:Q14"/>
    <mergeCell ref="R14:S14"/>
    <mergeCell ref="T14:U14"/>
    <mergeCell ref="V14:W14"/>
    <mergeCell ref="X14:Y14"/>
    <mergeCell ref="Z14:AA14"/>
    <mergeCell ref="F10:G10"/>
    <mergeCell ref="F14:G14"/>
    <mergeCell ref="H14:I14"/>
    <mergeCell ref="J14:K14"/>
    <mergeCell ref="L14:M14"/>
    <mergeCell ref="N14:O14"/>
    <mergeCell ref="Z10:AA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633E-9F19-465D-8CC1-60B648C6B5E2}">
  <dimension ref="B1:AC14"/>
  <sheetViews>
    <sheetView topLeftCell="B1" workbookViewId="0">
      <selection activeCell="G31" sqref="G31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2022</v>
      </c>
    </row>
    <row r="2" spans="2:29" x14ac:dyDescent="0.25">
      <c r="C2" s="110" t="s">
        <v>19</v>
      </c>
      <c r="D2" s="111"/>
      <c r="E2" s="35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F3+'do not use'!H3+J3+L3+N3+P3+R3+T3+V3+X3+Z3+AB3</f>
        <v>174115</v>
      </c>
      <c r="D3" s="107"/>
      <c r="E3" s="34"/>
      <c r="F3" s="81">
        <v>14037</v>
      </c>
      <c r="G3" s="108"/>
      <c r="H3" s="100">
        <v>11561</v>
      </c>
      <c r="I3" s="101"/>
      <c r="J3" s="100">
        <v>17512</v>
      </c>
      <c r="K3" s="101"/>
      <c r="L3" s="100">
        <v>21895</v>
      </c>
      <c r="M3" s="101"/>
      <c r="N3" s="100">
        <v>9342</v>
      </c>
      <c r="O3" s="101"/>
      <c r="P3" s="100">
        <v>13687</v>
      </c>
      <c r="Q3" s="101"/>
      <c r="R3" s="100">
        <v>22691</v>
      </c>
      <c r="S3" s="101"/>
      <c r="T3" s="100">
        <v>13135</v>
      </c>
      <c r="U3" s="101"/>
      <c r="V3" s="100">
        <v>5003</v>
      </c>
      <c r="W3" s="101"/>
      <c r="X3" s="100">
        <v>20778</v>
      </c>
      <c r="Y3" s="101"/>
      <c r="Z3" s="100">
        <v>1775</v>
      </c>
      <c r="AA3" s="101"/>
      <c r="AB3" s="100">
        <v>13275</v>
      </c>
      <c r="AC3" s="101"/>
    </row>
    <row r="4" spans="2:29" x14ac:dyDescent="0.25">
      <c r="B4" s="5" t="s">
        <v>1</v>
      </c>
      <c r="C4" s="6">
        <f>F4+'do not use'!H4+J4+L4+N4+P4+R4+T4+V4+X4+Z4+AB4</f>
        <v>99340</v>
      </c>
      <c r="D4" s="7">
        <f>C4/C3</f>
        <v>0.57054245757114552</v>
      </c>
      <c r="E4" s="34"/>
      <c r="F4" s="23">
        <v>7001</v>
      </c>
      <c r="G4" s="24">
        <f>F4/F3</f>
        <v>0.49875329486357484</v>
      </c>
      <c r="H4" s="8">
        <v>7453</v>
      </c>
      <c r="I4" s="9">
        <f>'do not use'!H4/'do not use'!H3</f>
        <v>0.5008339289969026</v>
      </c>
      <c r="J4" s="8">
        <v>6040</v>
      </c>
      <c r="K4" s="9">
        <f>J4/J3</f>
        <v>0.34490634993147556</v>
      </c>
      <c r="L4" s="8">
        <v>5620</v>
      </c>
      <c r="M4" s="9">
        <f>L4/L3</f>
        <v>0.25667960721625943</v>
      </c>
      <c r="N4" s="8">
        <v>7512</v>
      </c>
      <c r="O4" s="9">
        <f>N4/N3</f>
        <v>0.8041104688503532</v>
      </c>
      <c r="P4" s="8">
        <v>3805</v>
      </c>
      <c r="Q4" s="9">
        <f>P4/P3</f>
        <v>0.27800102286841527</v>
      </c>
      <c r="R4" s="8">
        <v>11105</v>
      </c>
      <c r="S4" s="9">
        <f>R4/R3</f>
        <v>0.48940108413027189</v>
      </c>
      <c r="T4" s="8">
        <v>7490</v>
      </c>
      <c r="U4" s="9">
        <f>T4/T3</f>
        <v>0.57023220403502095</v>
      </c>
      <c r="V4" s="8">
        <v>5110</v>
      </c>
      <c r="W4" s="9">
        <f>V4/V3</f>
        <v>1.0213871676993804</v>
      </c>
      <c r="X4" s="8">
        <v>9942</v>
      </c>
      <c r="Y4" s="9">
        <f>X4/X3</f>
        <v>0.4784868611030898</v>
      </c>
      <c r="Z4" s="8">
        <v>16335</v>
      </c>
      <c r="AA4" s="9">
        <f>Z4/Z3</f>
        <v>9.2028169014084504</v>
      </c>
      <c r="AB4" s="8">
        <v>8870</v>
      </c>
      <c r="AC4" s="9">
        <f>AB4/AB3</f>
        <v>0.66817325800376648</v>
      </c>
    </row>
    <row r="5" spans="2:29" x14ac:dyDescent="0.25">
      <c r="B5" s="5" t="s">
        <v>2</v>
      </c>
      <c r="C5" s="6">
        <f>F5+'do not use'!H5+J5+L5+N5+P5+R5+T5+V5+X5+Z5+AB5</f>
        <v>7534</v>
      </c>
      <c r="D5" s="7">
        <f>C5/C3</f>
        <v>4.3270252419378E-2</v>
      </c>
      <c r="E5" s="34"/>
      <c r="F5" s="23">
        <v>485</v>
      </c>
      <c r="G5" s="24">
        <f>F5/F3</f>
        <v>3.455154235235449E-2</v>
      </c>
      <c r="H5" s="8">
        <v>-286</v>
      </c>
      <c r="I5" s="9">
        <f>'do not use'!H5/'do not use'!H3</f>
        <v>7.5482487491065051E-2</v>
      </c>
      <c r="J5" s="8">
        <v>150</v>
      </c>
      <c r="K5" s="9">
        <f>J5/J3</f>
        <v>8.5655550479671085E-3</v>
      </c>
      <c r="L5" s="8">
        <v>6489</v>
      </c>
      <c r="M5" s="9">
        <f>L5/L3</f>
        <v>0.29636903402603332</v>
      </c>
      <c r="N5" s="8">
        <v>1588</v>
      </c>
      <c r="O5" s="9">
        <f>N5/N3</f>
        <v>0.16998501391564974</v>
      </c>
      <c r="P5" s="8">
        <v>2208</v>
      </c>
      <c r="Q5" s="9">
        <f>P5/P3</f>
        <v>0.16132096149631037</v>
      </c>
      <c r="R5" s="8">
        <v>1182</v>
      </c>
      <c r="S5" s="9">
        <f>R5/R3</f>
        <v>5.2091137455378786E-2</v>
      </c>
      <c r="T5" s="8">
        <v>4194</v>
      </c>
      <c r="U5" s="9">
        <f>T5/T3</f>
        <v>0.31929958127141228</v>
      </c>
      <c r="V5" s="8">
        <v>-670</v>
      </c>
      <c r="W5" s="9">
        <f>V5/V3</f>
        <v>-0.13391964821107336</v>
      </c>
      <c r="X5" s="8">
        <v>2071</v>
      </c>
      <c r="Y5" s="9">
        <f>X5/X3</f>
        <v>9.9672730772932913E-2</v>
      </c>
      <c r="Z5" s="8">
        <v>-10962</v>
      </c>
      <c r="AA5" s="9">
        <f>Z5/Z3</f>
        <v>-6.1757746478873239</v>
      </c>
      <c r="AB5" s="8">
        <v>-785</v>
      </c>
      <c r="AC5" s="9">
        <f>AB5/AB3</f>
        <v>-5.9133709981167605E-2</v>
      </c>
    </row>
    <row r="6" spans="2:29" x14ac:dyDescent="0.25">
      <c r="B6" s="5" t="s">
        <v>4</v>
      </c>
      <c r="C6" s="6">
        <f>F6+'do not use'!H6+J6+L6+N6+P6+R6+T6+V6+X6+Z6+AB6</f>
        <v>54637</v>
      </c>
      <c r="D6" s="7">
        <f>C6/C3</f>
        <v>0.31379835166413</v>
      </c>
      <c r="E6" s="34"/>
      <c r="F6" s="23">
        <v>6551</v>
      </c>
      <c r="G6" s="24">
        <f>F6/F3</f>
        <v>0.46669516278407069</v>
      </c>
      <c r="H6" s="8">
        <v>4796</v>
      </c>
      <c r="I6" s="9">
        <f>'do not use'!H6/'do not use'!H3</f>
        <v>0.21615439599714081</v>
      </c>
      <c r="J6" s="8">
        <v>8976</v>
      </c>
      <c r="K6" s="9">
        <f>J6/J3</f>
        <v>0.51256281407035176</v>
      </c>
      <c r="L6" s="8">
        <v>876</v>
      </c>
      <c r="M6" s="9">
        <f>L6/L3</f>
        <v>4.0009134505594887E-2</v>
      </c>
      <c r="N6" s="8">
        <v>2076</v>
      </c>
      <c r="O6" s="9">
        <f>N6/N3</f>
        <v>0.22222222222222221</v>
      </c>
      <c r="P6" s="8">
        <v>7626</v>
      </c>
      <c r="Q6" s="9">
        <f>P6/P3</f>
        <v>0.55717103821144154</v>
      </c>
      <c r="R6" s="8">
        <v>10376</v>
      </c>
      <c r="S6" s="9">
        <f>R6/R3</f>
        <v>0.45727380899916265</v>
      </c>
      <c r="T6" s="8">
        <v>1176</v>
      </c>
      <c r="U6" s="9">
        <f>T6/T3</f>
        <v>8.9531785306433187E-2</v>
      </c>
      <c r="V6" s="8">
        <v>876</v>
      </c>
      <c r="W6" s="9">
        <f>V6/V3</f>
        <v>0.1750949430341795</v>
      </c>
      <c r="X6" s="8">
        <v>5626</v>
      </c>
      <c r="Y6" s="9">
        <f>X6/X3</f>
        <v>0.27076715757050729</v>
      </c>
      <c r="Z6" s="8">
        <v>776</v>
      </c>
      <c r="AA6" s="9">
        <f>Z6/Z3</f>
        <v>0.4371830985915493</v>
      </c>
      <c r="AB6" s="8">
        <v>5166</v>
      </c>
      <c r="AC6" s="9">
        <f>AB6/AB3</f>
        <v>0.38915254237288138</v>
      </c>
    </row>
    <row r="7" spans="2:29" ht="15.75" thickBot="1" x14ac:dyDescent="0.3">
      <c r="B7" s="5" t="s">
        <v>5</v>
      </c>
      <c r="C7" s="10">
        <f>F7+'do not use'!H7+J7+L7+N7+P7+R7+T7+V7+X7+Z7+AB7</f>
        <v>12012</v>
      </c>
      <c r="D7" s="11">
        <f>C7/C3</f>
        <v>6.8988886655371451E-2</v>
      </c>
      <c r="E7" s="34"/>
      <c r="F7" s="25">
        <v>0</v>
      </c>
      <c r="G7" s="26">
        <f>F7/F3</f>
        <v>0</v>
      </c>
      <c r="H7" s="12">
        <v>-385</v>
      </c>
      <c r="I7" s="13">
        <f>'do not use'!H7/'do not use'!H3</f>
        <v>0.20752918751489158</v>
      </c>
      <c r="J7" s="12">
        <v>2345</v>
      </c>
      <c r="K7" s="13">
        <f>J7/J3</f>
        <v>0.1339081772498858</v>
      </c>
      <c r="L7" s="12">
        <v>8910</v>
      </c>
      <c r="M7" s="13">
        <f>L7/L3</f>
        <v>0.40694222425211235</v>
      </c>
      <c r="N7" s="12">
        <v>-1834</v>
      </c>
      <c r="O7" s="13">
        <f>N7/N3</f>
        <v>-0.19631770498822521</v>
      </c>
      <c r="P7" s="12">
        <v>47</v>
      </c>
      <c r="Q7" s="13">
        <f>P7/P3</f>
        <v>3.4339153941696501E-3</v>
      </c>
      <c r="R7" s="12">
        <v>27</v>
      </c>
      <c r="S7" s="13">
        <f>R7/R3</f>
        <v>1.1898990789299723E-3</v>
      </c>
      <c r="T7" s="12">
        <v>275</v>
      </c>
      <c r="U7" s="13">
        <f>T7/T3</f>
        <v>2.0936429387133613E-2</v>
      </c>
      <c r="V7" s="12">
        <v>-902</v>
      </c>
      <c r="W7" s="13">
        <f>V7/V3</f>
        <v>-0.18029182490505696</v>
      </c>
      <c r="X7" s="12">
        <v>3137</v>
      </c>
      <c r="Y7" s="13">
        <f>X7/X3</f>
        <v>0.15097699489845029</v>
      </c>
      <c r="Z7" s="12">
        <v>-4373</v>
      </c>
      <c r="AA7" s="13">
        <f>Z7/Z3</f>
        <v>-2.463661971830986</v>
      </c>
      <c r="AB7" s="12">
        <v>25</v>
      </c>
      <c r="AC7" s="13">
        <f>AB7/AB3</f>
        <v>1.8832391713747645E-3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F10+'do not use'!H10+J10+L10+N10+P10+R10+T10+V10+X10+Z10+AB10</f>
        <v>171262</v>
      </c>
      <c r="D10" s="117"/>
      <c r="E10" s="34"/>
      <c r="F10" s="83">
        <v>10819</v>
      </c>
      <c r="G10" s="109"/>
      <c r="H10" s="98">
        <v>12460</v>
      </c>
      <c r="I10" s="99"/>
      <c r="J10" s="98">
        <v>11908</v>
      </c>
      <c r="K10" s="99"/>
      <c r="L10" s="98">
        <v>13430</v>
      </c>
      <c r="M10" s="99"/>
      <c r="N10" s="98">
        <v>15494</v>
      </c>
      <c r="O10" s="99"/>
      <c r="P10" s="98">
        <v>13169</v>
      </c>
      <c r="Q10" s="99"/>
      <c r="R10" s="98">
        <v>13114</v>
      </c>
      <c r="S10" s="99"/>
      <c r="T10" s="98">
        <v>13470</v>
      </c>
      <c r="U10" s="99"/>
      <c r="V10" s="98">
        <v>12848</v>
      </c>
      <c r="W10" s="99"/>
      <c r="X10" s="98">
        <v>13240</v>
      </c>
      <c r="Y10" s="99"/>
      <c r="Z10" s="98">
        <v>20100</v>
      </c>
      <c r="AA10" s="99"/>
      <c r="AB10" s="98">
        <v>15779</v>
      </c>
      <c r="AC10" s="99"/>
    </row>
    <row r="11" spans="2:29" x14ac:dyDescent="0.25">
      <c r="B11" s="5" t="s">
        <v>6</v>
      </c>
      <c r="C11" s="6">
        <f>F11+'do not use'!H11+J11+L11+N11+P11+R11+T11+V11+X11+Z11+AB11</f>
        <v>98789</v>
      </c>
      <c r="D11" s="7">
        <f>C11/C10</f>
        <v>0.57682965281264964</v>
      </c>
      <c r="E11" s="34"/>
      <c r="F11" s="23">
        <v>4583</v>
      </c>
      <c r="G11" s="24">
        <f>F11/F10</f>
        <v>0.42360661798687493</v>
      </c>
      <c r="H11" s="8">
        <v>7803</v>
      </c>
      <c r="I11" s="9">
        <f>'do not use'!H11/'do not use'!H10</f>
        <v>0.48722821530378402</v>
      </c>
      <c r="J11" s="8">
        <v>7102</v>
      </c>
      <c r="K11" s="9">
        <f>J11/J10</f>
        <v>0.59640577762848501</v>
      </c>
      <c r="L11" s="8">
        <v>7971</v>
      </c>
      <c r="M11" s="9">
        <f>L11/L10</f>
        <v>0.59352196574832461</v>
      </c>
      <c r="N11" s="8">
        <v>8054</v>
      </c>
      <c r="O11" s="9">
        <f>N11/N10</f>
        <v>0.51981412159545626</v>
      </c>
      <c r="P11" s="8">
        <v>8106</v>
      </c>
      <c r="Q11" s="9">
        <f>P11/P10</f>
        <v>0.61553648720479914</v>
      </c>
      <c r="R11" s="8">
        <v>8136</v>
      </c>
      <c r="S11" s="9">
        <f>R11/R10</f>
        <v>0.62040567332621621</v>
      </c>
      <c r="T11" s="8">
        <v>8166</v>
      </c>
      <c r="U11" s="9">
        <f>T11/T10</f>
        <v>0.60623608017817376</v>
      </c>
      <c r="V11" s="8">
        <v>7791</v>
      </c>
      <c r="W11" s="9">
        <f>V11/V10</f>
        <v>0.60639788293897878</v>
      </c>
      <c r="X11" s="8">
        <v>7446</v>
      </c>
      <c r="Y11" s="9">
        <f>X11/X10</f>
        <v>0.56238670694864046</v>
      </c>
      <c r="Z11" s="8">
        <v>13266</v>
      </c>
      <c r="AA11" s="9">
        <f>Z11/Z10</f>
        <v>0.66</v>
      </c>
      <c r="AB11" s="8">
        <v>9451</v>
      </c>
      <c r="AC11" s="9">
        <f>AB11/AB10</f>
        <v>0.5989606438937829</v>
      </c>
    </row>
    <row r="12" spans="2:29" ht="15.75" thickBot="1" x14ac:dyDescent="0.3">
      <c r="C12" s="10"/>
      <c r="D12" s="11">
        <f>C11/C3</f>
        <v>0.56737788243402354</v>
      </c>
      <c r="E12" s="34"/>
      <c r="F12" s="25"/>
      <c r="G12" s="26">
        <f>F11/F3</f>
        <v>0.32649426515637242</v>
      </c>
      <c r="H12" s="12"/>
      <c r="I12" s="13">
        <f>'do not use'!H11/'do not use'!H3</f>
        <v>0.41539194662854417</v>
      </c>
      <c r="J12" s="12"/>
      <c r="K12" s="13">
        <f>J11/J3</f>
        <v>0.40555047967108271</v>
      </c>
      <c r="L12" s="12"/>
      <c r="M12" s="13">
        <f>L11/L3</f>
        <v>0.36405572048412882</v>
      </c>
      <c r="N12" s="12"/>
      <c r="O12" s="13">
        <f>N11/N3</f>
        <v>0.86212802397773491</v>
      </c>
      <c r="P12" s="12"/>
      <c r="Q12" s="13">
        <f>P11/P3</f>
        <v>0.59224081244976989</v>
      </c>
      <c r="R12" s="12"/>
      <c r="S12" s="13">
        <f>R11/R3</f>
        <v>0.35855625578423161</v>
      </c>
      <c r="T12" s="12"/>
      <c r="U12" s="13">
        <f>T11/T3</f>
        <v>0.62169775409212025</v>
      </c>
      <c r="V12" s="12"/>
      <c r="W12" s="13">
        <f>V11/V3</f>
        <v>1.5572656406156307</v>
      </c>
      <c r="X12" s="12"/>
      <c r="Y12" s="13">
        <f>X11/X3</f>
        <v>0.35835980363846376</v>
      </c>
      <c r="Z12" s="12"/>
      <c r="AA12" s="13">
        <f>Z11/Z3</f>
        <v>7.4738028169014088</v>
      </c>
      <c r="AB12" s="12"/>
      <c r="AC12" s="13">
        <f>AB11/AB3</f>
        <v>0.71193973634651597</v>
      </c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s="39" customFormat="1" ht="15.75" thickBot="1" x14ac:dyDescent="0.3">
      <c r="C14" s="112">
        <f>C3-C10</f>
        <v>2853</v>
      </c>
      <c r="D14" s="113"/>
      <c r="E14" s="36"/>
      <c r="F14" s="96">
        <f>F3-F10</f>
        <v>3218</v>
      </c>
      <c r="G14" s="97"/>
      <c r="H14" s="96">
        <f>H3-H10</f>
        <v>-899</v>
      </c>
      <c r="I14" s="97"/>
      <c r="J14" s="96">
        <f>J3-J10</f>
        <v>5604</v>
      </c>
      <c r="K14" s="97"/>
      <c r="L14" s="96">
        <f>L3-L10</f>
        <v>8465</v>
      </c>
      <c r="M14" s="97"/>
      <c r="N14" s="96">
        <f>N3-N10</f>
        <v>-6152</v>
      </c>
      <c r="O14" s="97"/>
      <c r="P14" s="96">
        <f>P3-P10</f>
        <v>518</v>
      </c>
      <c r="Q14" s="97"/>
      <c r="R14" s="96">
        <f>R3-R10</f>
        <v>9577</v>
      </c>
      <c r="S14" s="97"/>
      <c r="T14" s="96">
        <f>T3-T10</f>
        <v>-335</v>
      </c>
      <c r="U14" s="97"/>
      <c r="V14" s="96">
        <f>V3-V10</f>
        <v>-7845</v>
      </c>
      <c r="W14" s="97"/>
      <c r="X14" s="96">
        <f>X3-X10</f>
        <v>7538</v>
      </c>
      <c r="Y14" s="97"/>
      <c r="Z14" s="96">
        <f>Z3-Z10</f>
        <v>-18325</v>
      </c>
      <c r="AA14" s="97"/>
      <c r="AB14" s="96">
        <f>AB3-AB10</f>
        <v>-2504</v>
      </c>
      <c r="AC14" s="97"/>
    </row>
  </sheetData>
  <mergeCells count="52">
    <mergeCell ref="Z2:AA2"/>
    <mergeCell ref="C10:D10"/>
    <mergeCell ref="L2:M2"/>
    <mergeCell ref="N2:O2"/>
    <mergeCell ref="P2:Q2"/>
    <mergeCell ref="X2:Y2"/>
    <mergeCell ref="L10:M10"/>
    <mergeCell ref="N10:O10"/>
    <mergeCell ref="Z10:AA10"/>
    <mergeCell ref="J10:K10"/>
    <mergeCell ref="AB2:AC2"/>
    <mergeCell ref="C2:D2"/>
    <mergeCell ref="C14:D14"/>
    <mergeCell ref="F14:G14"/>
    <mergeCell ref="H14:I14"/>
    <mergeCell ref="J14:K14"/>
    <mergeCell ref="L14:M14"/>
    <mergeCell ref="N14:O14"/>
    <mergeCell ref="R2:S2"/>
    <mergeCell ref="T2:U2"/>
    <mergeCell ref="V2:W2"/>
    <mergeCell ref="F2:G2"/>
    <mergeCell ref="H2:I2"/>
    <mergeCell ref="J2:K2"/>
    <mergeCell ref="AB10:AC10"/>
    <mergeCell ref="P14:Q14"/>
    <mergeCell ref="R14:S14"/>
    <mergeCell ref="T14:U14"/>
    <mergeCell ref="V14:W14"/>
    <mergeCell ref="X14:Y14"/>
    <mergeCell ref="Z14:AA14"/>
    <mergeCell ref="AB14:AC14"/>
    <mergeCell ref="C3:D3"/>
    <mergeCell ref="T10:U10"/>
    <mergeCell ref="V10:W10"/>
    <mergeCell ref="X10:Y10"/>
    <mergeCell ref="J3:K3"/>
    <mergeCell ref="H3:I3"/>
    <mergeCell ref="R3:S3"/>
    <mergeCell ref="P3:Q3"/>
    <mergeCell ref="N3:O3"/>
    <mergeCell ref="L3:M3"/>
    <mergeCell ref="F3:G3"/>
    <mergeCell ref="P10:Q10"/>
    <mergeCell ref="R10:S10"/>
    <mergeCell ref="F10:G10"/>
    <mergeCell ref="H10:I10"/>
    <mergeCell ref="AB3:AC3"/>
    <mergeCell ref="Z3:AA3"/>
    <mergeCell ref="X3:Y3"/>
    <mergeCell ref="V3:W3"/>
    <mergeCell ref="T3:U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C4B0-A151-4DE0-89F8-338AD702C9F0}">
  <dimension ref="B1:AC14"/>
  <sheetViews>
    <sheetView workbookViewId="0">
      <selection activeCell="M31" sqref="M31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2021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152911</v>
      </c>
      <c r="D3" s="107"/>
      <c r="E3" s="34"/>
      <c r="F3" s="81">
        <v>8343</v>
      </c>
      <c r="G3" s="108"/>
      <c r="H3" s="100">
        <v>14898</v>
      </c>
      <c r="I3" s="101"/>
      <c r="J3" s="100">
        <v>30009</v>
      </c>
      <c r="K3" s="101"/>
      <c r="L3" s="100">
        <v>22858</v>
      </c>
      <c r="M3" s="101"/>
      <c r="N3" s="100">
        <v>15808</v>
      </c>
      <c r="O3" s="101"/>
      <c r="P3" s="100">
        <v>11237</v>
      </c>
      <c r="Q3" s="101"/>
      <c r="R3" s="100">
        <v>-1283</v>
      </c>
      <c r="S3" s="101"/>
      <c r="T3" s="100">
        <v>10387</v>
      </c>
      <c r="U3" s="101"/>
      <c r="V3" s="100">
        <v>5096</v>
      </c>
      <c r="W3" s="101"/>
      <c r="X3" s="100">
        <v>12864</v>
      </c>
      <c r="Y3" s="101"/>
      <c r="Z3" s="100">
        <v>10816</v>
      </c>
      <c r="AA3" s="101"/>
      <c r="AB3" s="100">
        <v>11878</v>
      </c>
      <c r="AC3" s="101"/>
    </row>
    <row r="4" spans="2:29" x14ac:dyDescent="0.25">
      <c r="B4" s="5" t="s">
        <v>1</v>
      </c>
      <c r="C4" s="6">
        <f>F4+H4+J4+L4+N4+P4+R4+T4+V4+X4+Z4+AB4</f>
        <v>82714</v>
      </c>
      <c r="D4" s="7">
        <f>C4/C3</f>
        <v>0.54092903715233043</v>
      </c>
      <c r="E4" s="34"/>
      <c r="F4" s="23">
        <v>7365</v>
      </c>
      <c r="G4" s="24">
        <f>F4/F3</f>
        <v>0.88277597986335854</v>
      </c>
      <c r="H4" s="8">
        <v>6276</v>
      </c>
      <c r="I4" s="9">
        <f>H4/H3</f>
        <v>0.42126459927507048</v>
      </c>
      <c r="J4" s="8">
        <v>6956</v>
      </c>
      <c r="K4" s="9">
        <f>J4/J3</f>
        <v>0.23179712752840814</v>
      </c>
      <c r="L4" s="8">
        <v>6405</v>
      </c>
      <c r="M4" s="9">
        <f>L4/L3</f>
        <v>0.28020824219091783</v>
      </c>
      <c r="N4" s="8">
        <v>6107</v>
      </c>
      <c r="O4" s="9">
        <f>N4/N3</f>
        <v>0.3863233805668016</v>
      </c>
      <c r="P4" s="8">
        <v>4245</v>
      </c>
      <c r="Q4" s="9">
        <f>P4/P3</f>
        <v>0.37776986740233159</v>
      </c>
      <c r="R4" s="8">
        <v>4655</v>
      </c>
      <c r="S4" s="9">
        <f>R4/R3</f>
        <v>-3.6282151208106002</v>
      </c>
      <c r="T4" s="8">
        <v>5945</v>
      </c>
      <c r="U4" s="9">
        <f>T4/T3</f>
        <v>0.57235005295080388</v>
      </c>
      <c r="V4" s="8">
        <v>4495</v>
      </c>
      <c r="W4" s="9">
        <f>V4/V3</f>
        <v>0.88206436420722134</v>
      </c>
      <c r="X4" s="8">
        <v>5580</v>
      </c>
      <c r="Y4" s="9">
        <f>X4/X3</f>
        <v>0.4337686567164179</v>
      </c>
      <c r="Z4" s="8">
        <v>13935</v>
      </c>
      <c r="AA4" s="9">
        <f>Z4/Z3</f>
        <v>1.2883690828402368</v>
      </c>
      <c r="AB4" s="8">
        <v>10750</v>
      </c>
      <c r="AC4" s="9">
        <f>AB4/AB3</f>
        <v>0.90503451759555475</v>
      </c>
    </row>
    <row r="5" spans="2:29" x14ac:dyDescent="0.25">
      <c r="B5" s="5" t="s">
        <v>2</v>
      </c>
      <c r="C5" s="6">
        <f>F5+H5+J5+L5+N5+P5+R5+T5+V5+X5+Z5+AB5</f>
        <v>21418</v>
      </c>
      <c r="D5" s="7">
        <f>C5/C3</f>
        <v>0.14006840580468377</v>
      </c>
      <c r="E5" s="34"/>
      <c r="F5" s="23">
        <v>701</v>
      </c>
      <c r="G5" s="24">
        <f>F5/F3</f>
        <v>8.402253386072156E-2</v>
      </c>
      <c r="H5" s="8">
        <v>5120</v>
      </c>
      <c r="I5" s="9">
        <f>H5/H3</f>
        <v>0.34367029131427035</v>
      </c>
      <c r="J5" s="8">
        <v>3915</v>
      </c>
      <c r="K5" s="9">
        <f>J5/J3</f>
        <v>0.13046086174147756</v>
      </c>
      <c r="L5" s="8">
        <v>2135</v>
      </c>
      <c r="M5" s="9">
        <f>L5/L3</f>
        <v>9.3402747396972616E-2</v>
      </c>
      <c r="N5" s="8">
        <v>-2100</v>
      </c>
      <c r="O5" s="9">
        <f>N5/N3</f>
        <v>-0.13284412955465588</v>
      </c>
      <c r="P5" s="8">
        <v>-100</v>
      </c>
      <c r="Q5" s="9">
        <f>P5/P3</f>
        <v>-8.8991723769689425E-3</v>
      </c>
      <c r="R5" s="8">
        <v>-5542</v>
      </c>
      <c r="S5" s="9">
        <f>R5/R3</f>
        <v>4.3195635229929854</v>
      </c>
      <c r="T5" s="8">
        <v>3231</v>
      </c>
      <c r="U5" s="9">
        <f>T5/T3</f>
        <v>0.31106190430345626</v>
      </c>
      <c r="V5" s="8">
        <v>11803</v>
      </c>
      <c r="W5" s="9">
        <f>V5/V3</f>
        <v>2.3161302982731553</v>
      </c>
      <c r="X5" s="8">
        <v>5872</v>
      </c>
      <c r="Y5" s="9">
        <f>X5/X3</f>
        <v>0.45646766169154229</v>
      </c>
      <c r="Z5" s="8">
        <v>-4075</v>
      </c>
      <c r="AA5" s="9">
        <f>Z5/Z3</f>
        <v>-0.37675665680473375</v>
      </c>
      <c r="AB5" s="8">
        <v>458</v>
      </c>
      <c r="AC5" s="9">
        <f>AB5/AB3</f>
        <v>3.8558679912443175E-2</v>
      </c>
    </row>
    <row r="6" spans="2:29" x14ac:dyDescent="0.25">
      <c r="B6" s="5" t="s">
        <v>4</v>
      </c>
      <c r="C6" s="6">
        <f>F6+H6+J6+L6+N6+P6+R6+T6+V6+X6+Z6+AB6</f>
        <v>34812</v>
      </c>
      <c r="D6" s="7">
        <f>C6/C3</f>
        <v>0.22766184250969518</v>
      </c>
      <c r="E6" s="34"/>
      <c r="F6" s="23">
        <v>776</v>
      </c>
      <c r="G6" s="24">
        <f>F6/F3</f>
        <v>9.301210595708978E-2</v>
      </c>
      <c r="H6" s="8">
        <v>776</v>
      </c>
      <c r="I6" s="9">
        <f>H6/H3</f>
        <v>5.2087528527319106E-2</v>
      </c>
      <c r="J6" s="8">
        <v>10276</v>
      </c>
      <c r="K6" s="9">
        <f>J6/J3</f>
        <v>0.3424306041520877</v>
      </c>
      <c r="L6" s="8">
        <v>5276</v>
      </c>
      <c r="M6" s="9">
        <f>L6/L3</f>
        <v>0.23081634438708548</v>
      </c>
      <c r="N6" s="8">
        <v>7776</v>
      </c>
      <c r="O6" s="9">
        <f>N6/N3</f>
        <v>0.49190283400809715</v>
      </c>
      <c r="P6" s="8">
        <v>5276</v>
      </c>
      <c r="Q6" s="9">
        <f>P6/P3</f>
        <v>0.46952033460888137</v>
      </c>
      <c r="R6" s="8">
        <v>776</v>
      </c>
      <c r="S6" s="9">
        <f>R6/R3</f>
        <v>-0.60483242400623538</v>
      </c>
      <c r="T6" s="8">
        <v>776</v>
      </c>
      <c r="U6" s="9">
        <f>T6/T3</f>
        <v>7.4708770578607878E-2</v>
      </c>
      <c r="V6" s="8">
        <v>776</v>
      </c>
      <c r="W6" s="9">
        <f>V6/V3</f>
        <v>0.15227629513343799</v>
      </c>
      <c r="X6" s="8">
        <v>776</v>
      </c>
      <c r="Y6" s="9">
        <f>X6/X3</f>
        <v>6.0323383084577117E-2</v>
      </c>
      <c r="Z6" s="8">
        <v>776</v>
      </c>
      <c r="AA6" s="9">
        <f>Z6/Z3</f>
        <v>7.174556213017752E-2</v>
      </c>
      <c r="AB6" s="8">
        <v>776</v>
      </c>
      <c r="AC6" s="9">
        <f>AB6/AB3</f>
        <v>6.5330863781781448E-2</v>
      </c>
    </row>
    <row r="7" spans="2:29" ht="15.75" thickBot="1" x14ac:dyDescent="0.3">
      <c r="B7" s="5" t="s">
        <v>5</v>
      </c>
      <c r="C7" s="10">
        <f>F7+H7+J7+L7+N7+P7+R7+T7+V7+X7+Z7+AB7</f>
        <v>5559</v>
      </c>
      <c r="D7" s="11">
        <f>C7/C3</f>
        <v>3.6354480711001821E-2</v>
      </c>
      <c r="E7" s="34"/>
      <c r="F7" s="25">
        <v>-500</v>
      </c>
      <c r="G7" s="26">
        <f>F7/F3</f>
        <v>-5.993048064245475E-2</v>
      </c>
      <c r="H7" s="12">
        <v>350</v>
      </c>
      <c r="I7" s="13">
        <f>H7/H3</f>
        <v>2.3493086320311451E-2</v>
      </c>
      <c r="J7" s="12">
        <v>-5</v>
      </c>
      <c r="K7" s="13">
        <f>J7/J3</f>
        <v>-1.6661668166216803E-4</v>
      </c>
      <c r="L7" s="12">
        <v>575</v>
      </c>
      <c r="M7" s="13">
        <f>L7/L3</f>
        <v>2.5155306675999651E-2</v>
      </c>
      <c r="N7" s="12">
        <v>6645</v>
      </c>
      <c r="O7" s="13">
        <f>N7/N3</f>
        <v>0.42035678137651822</v>
      </c>
      <c r="P7" s="12">
        <v>1100</v>
      </c>
      <c r="Q7" s="13">
        <f>P7/P3</f>
        <v>9.7890896146658357E-2</v>
      </c>
      <c r="R7" s="12">
        <v>-1173</v>
      </c>
      <c r="S7" s="13">
        <f>R7/R3</f>
        <v>0.91426344505066248</v>
      </c>
      <c r="T7" s="12">
        <v>435</v>
      </c>
      <c r="U7" s="13">
        <f>T7/T3</f>
        <v>4.1879272167131991E-2</v>
      </c>
      <c r="V7" s="12">
        <v>-1078</v>
      </c>
      <c r="W7" s="13">
        <f>V7/V3</f>
        <v>-0.21153846153846154</v>
      </c>
      <c r="X7" s="12">
        <v>-214</v>
      </c>
      <c r="Y7" s="13">
        <f>X7/X3</f>
        <v>-1.6635572139303483E-2</v>
      </c>
      <c r="Z7" s="12">
        <v>-220</v>
      </c>
      <c r="AA7" s="13">
        <f>Z7/Z3</f>
        <v>-2.0340236686390532E-2</v>
      </c>
      <c r="AB7" s="12">
        <v>-356</v>
      </c>
      <c r="AC7" s="13">
        <f>AB7/AB3</f>
        <v>-2.9971375652466745E-2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154042</v>
      </c>
      <c r="D10" s="117"/>
      <c r="E10" s="34"/>
      <c r="F10" s="83">
        <v>12039</v>
      </c>
      <c r="G10" s="109"/>
      <c r="H10" s="98">
        <v>11605</v>
      </c>
      <c r="I10" s="99"/>
      <c r="J10" s="98">
        <v>11376</v>
      </c>
      <c r="K10" s="99"/>
      <c r="L10" s="98">
        <v>15408</v>
      </c>
      <c r="M10" s="99"/>
      <c r="N10" s="98">
        <v>16222</v>
      </c>
      <c r="O10" s="99"/>
      <c r="P10" s="98">
        <v>14618</v>
      </c>
      <c r="Q10" s="99"/>
      <c r="R10" s="98">
        <v>6439</v>
      </c>
      <c r="S10" s="99"/>
      <c r="T10" s="98">
        <v>8533</v>
      </c>
      <c r="U10" s="99"/>
      <c r="V10" s="98">
        <v>14655</v>
      </c>
      <c r="W10" s="99"/>
      <c r="X10" s="98">
        <v>14948</v>
      </c>
      <c r="Y10" s="99"/>
      <c r="Z10" s="98">
        <v>14130</v>
      </c>
      <c r="AA10" s="99"/>
      <c r="AB10" s="98">
        <v>14069</v>
      </c>
      <c r="AC10" s="99"/>
    </row>
    <row r="11" spans="2:29" x14ac:dyDescent="0.25">
      <c r="B11" s="5" t="s">
        <v>6</v>
      </c>
      <c r="C11" s="6">
        <f>F11+H11+J11+L11+N11+P11+R11+T11+V11+X11+Z11+AB11</f>
        <v>49592</v>
      </c>
      <c r="D11" s="7">
        <f>C11/C10</f>
        <v>0.32193817270614505</v>
      </c>
      <c r="E11" s="34"/>
      <c r="F11" s="23">
        <v>0</v>
      </c>
      <c r="G11" s="24">
        <f>F11/F10</f>
        <v>0</v>
      </c>
      <c r="H11" s="8">
        <v>0</v>
      </c>
      <c r="I11" s="9">
        <f>H11/H10</f>
        <v>0</v>
      </c>
      <c r="J11" s="8">
        <v>0</v>
      </c>
      <c r="K11" s="9">
        <f>J11/J10</f>
        <v>0</v>
      </c>
      <c r="L11" s="8">
        <v>3145</v>
      </c>
      <c r="M11" s="9">
        <f>L11/L10</f>
        <v>0.2041147455867082</v>
      </c>
      <c r="N11" s="8">
        <v>2500</v>
      </c>
      <c r="O11" s="9">
        <f>N11/N10</f>
        <v>0.15411170016027617</v>
      </c>
      <c r="P11" s="8">
        <v>2500</v>
      </c>
      <c r="Q11" s="9">
        <f>P11/P10</f>
        <v>0.17102202763715968</v>
      </c>
      <c r="R11" s="8">
        <v>2500</v>
      </c>
      <c r="S11" s="9">
        <f>R11/R10</f>
        <v>0.38825904643578196</v>
      </c>
      <c r="T11" s="8">
        <v>2283</v>
      </c>
      <c r="U11" s="9">
        <f>T11/T10</f>
        <v>0.26754951365287705</v>
      </c>
      <c r="V11" s="8">
        <v>9166</v>
      </c>
      <c r="W11" s="9">
        <f>V11/V10</f>
        <v>0.62545206414193111</v>
      </c>
      <c r="X11" s="8">
        <v>9166</v>
      </c>
      <c r="Y11" s="9">
        <f>X11/X10</f>
        <v>0.61319240032111322</v>
      </c>
      <c r="Z11" s="8">
        <v>9166</v>
      </c>
      <c r="AA11" s="9">
        <f>Z11/Z10</f>
        <v>0.64869072894550606</v>
      </c>
      <c r="AB11" s="8">
        <v>9166</v>
      </c>
      <c r="AC11" s="9">
        <f>AB11/AB10</f>
        <v>0.65150330513895804</v>
      </c>
    </row>
    <row r="12" spans="2:29" ht="15.75" thickBot="1" x14ac:dyDescent="0.3">
      <c r="C12" s="10"/>
      <c r="D12" s="11">
        <f>C11/C3</f>
        <v>0.32431937532290023</v>
      </c>
      <c r="E12" s="34"/>
      <c r="F12" s="25"/>
      <c r="G12" s="26">
        <f>F11/F3</f>
        <v>0</v>
      </c>
      <c r="H12" s="12"/>
      <c r="I12" s="13">
        <f>H11/H3</f>
        <v>0</v>
      </c>
      <c r="J12" s="12"/>
      <c r="K12" s="13">
        <f>J11/J3</f>
        <v>0</v>
      </c>
      <c r="L12" s="12"/>
      <c r="M12" s="13">
        <f>L11/L3</f>
        <v>0.13758859042785895</v>
      </c>
      <c r="N12" s="12"/>
      <c r="O12" s="13">
        <f>N11/N3</f>
        <v>0.15814777327935223</v>
      </c>
      <c r="P12" s="12"/>
      <c r="Q12" s="13">
        <f>P11/P3</f>
        <v>0.22247930942422356</v>
      </c>
      <c r="R12" s="12"/>
      <c r="S12" s="13">
        <f>R11/R3</f>
        <v>-1.9485580670303975</v>
      </c>
      <c r="T12" s="12"/>
      <c r="U12" s="13">
        <f>T11/T3</f>
        <v>0.21979397323577549</v>
      </c>
      <c r="V12" s="12"/>
      <c r="W12" s="13">
        <f>V11/V3</f>
        <v>1.7986656200941915</v>
      </c>
      <c r="X12" s="12"/>
      <c r="Y12" s="13">
        <f>X11/X3</f>
        <v>0.71253109452736318</v>
      </c>
      <c r="Z12" s="12"/>
      <c r="AA12" s="13">
        <f>Z11/Z3</f>
        <v>0.84744822485207105</v>
      </c>
      <c r="AB12" s="12"/>
      <c r="AC12" s="13">
        <f>AB11/AB3</f>
        <v>0.77167873379356799</v>
      </c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-1131</v>
      </c>
      <c r="D14" s="113"/>
      <c r="F14" s="96">
        <f>F3-F10</f>
        <v>-3696</v>
      </c>
      <c r="G14" s="97"/>
      <c r="H14" s="96">
        <f>H3-H10</f>
        <v>3293</v>
      </c>
      <c r="I14" s="97"/>
      <c r="J14" s="96">
        <f>J3-J10</f>
        <v>18633</v>
      </c>
      <c r="K14" s="97"/>
      <c r="L14" s="96">
        <f>L3-L10</f>
        <v>7450</v>
      </c>
      <c r="M14" s="97"/>
      <c r="N14" s="96">
        <f>N3-N10</f>
        <v>-414</v>
      </c>
      <c r="O14" s="97"/>
      <c r="P14" s="96">
        <f>P3-P10</f>
        <v>-3381</v>
      </c>
      <c r="Q14" s="97"/>
      <c r="R14" s="96">
        <f>R3-R10</f>
        <v>-7722</v>
      </c>
      <c r="S14" s="97"/>
      <c r="T14" s="96">
        <f>T3-T10</f>
        <v>1854</v>
      </c>
      <c r="U14" s="97"/>
      <c r="V14" s="96">
        <f>V3-V10</f>
        <v>-9559</v>
      </c>
      <c r="W14" s="97"/>
      <c r="X14" s="96">
        <f>X3-X10</f>
        <v>-2084</v>
      </c>
      <c r="Y14" s="97"/>
      <c r="Z14" s="96">
        <f>Z3-Z10</f>
        <v>-3314</v>
      </c>
      <c r="AA14" s="97"/>
      <c r="AB14" s="96">
        <f>AB3-AB10</f>
        <v>-2191</v>
      </c>
      <c r="AC14" s="97"/>
    </row>
  </sheetData>
  <mergeCells count="52">
    <mergeCell ref="V2:W2"/>
    <mergeCell ref="X2:Y2"/>
    <mergeCell ref="Z2:AA2"/>
    <mergeCell ref="AB2:AC2"/>
    <mergeCell ref="C10:D10"/>
    <mergeCell ref="C3:D3"/>
    <mergeCell ref="C2:D2"/>
    <mergeCell ref="R3:S3"/>
    <mergeCell ref="R10:S10"/>
    <mergeCell ref="P10:Q10"/>
    <mergeCell ref="P3:Q3"/>
    <mergeCell ref="N3:O3"/>
    <mergeCell ref="N10:O10"/>
    <mergeCell ref="L10:M10"/>
    <mergeCell ref="L3:M3"/>
    <mergeCell ref="J10:K10"/>
    <mergeCell ref="R2:S2"/>
    <mergeCell ref="F2:G2"/>
    <mergeCell ref="H2:I2"/>
    <mergeCell ref="J2:K2"/>
    <mergeCell ref="T3:U3"/>
    <mergeCell ref="J3:K3"/>
    <mergeCell ref="H3:I3"/>
    <mergeCell ref="L2:M2"/>
    <mergeCell ref="N2:O2"/>
    <mergeCell ref="P2:Q2"/>
    <mergeCell ref="T2:U2"/>
    <mergeCell ref="H10:I10"/>
    <mergeCell ref="F10:G10"/>
    <mergeCell ref="F3:G3"/>
    <mergeCell ref="AB10:AC10"/>
    <mergeCell ref="AB3:AC3"/>
    <mergeCell ref="Z3:AA3"/>
    <mergeCell ref="X3:Y3"/>
    <mergeCell ref="V3:W3"/>
    <mergeCell ref="N14:O14"/>
    <mergeCell ref="T10:U10"/>
    <mergeCell ref="V10:W10"/>
    <mergeCell ref="X10:Y10"/>
    <mergeCell ref="Z10:AA10"/>
    <mergeCell ref="C14:D14"/>
    <mergeCell ref="F14:G14"/>
    <mergeCell ref="H14:I14"/>
    <mergeCell ref="J14:K14"/>
    <mergeCell ref="L14:M14"/>
    <mergeCell ref="AB14:AC14"/>
    <mergeCell ref="P14:Q14"/>
    <mergeCell ref="R14:S14"/>
    <mergeCell ref="T14:U14"/>
    <mergeCell ref="V14:W14"/>
    <mergeCell ref="X14:Y14"/>
    <mergeCell ref="Z14:AA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4A96-CDB3-442A-8BAD-B337B3DB51A6}">
  <dimension ref="B1:AC14"/>
  <sheetViews>
    <sheetView workbookViewId="0">
      <selection activeCell="K30" sqref="K30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2020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112853</v>
      </c>
      <c r="D3" s="107"/>
      <c r="E3" s="34"/>
      <c r="F3" s="81">
        <v>74044</v>
      </c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/>
      <c r="S3" s="101"/>
      <c r="T3" s="100">
        <v>6365</v>
      </c>
      <c r="U3" s="101"/>
      <c r="V3" s="100">
        <v>12027</v>
      </c>
      <c r="W3" s="101"/>
      <c r="X3" s="100">
        <v>-1071</v>
      </c>
      <c r="Y3" s="101"/>
      <c r="Z3" s="100">
        <v>12137</v>
      </c>
      <c r="AA3" s="101"/>
      <c r="AB3" s="100">
        <v>9351</v>
      </c>
      <c r="AC3" s="101"/>
    </row>
    <row r="4" spans="2:29" x14ac:dyDescent="0.25">
      <c r="B4" s="5" t="s">
        <v>1</v>
      </c>
      <c r="C4" s="6">
        <f>F4+H4+J4+L4+N4+P4+R4+T4+V4+X4+Z4+AB4</f>
        <v>70016</v>
      </c>
      <c r="D4" s="7">
        <f>C4/C3</f>
        <v>0.62041771153624625</v>
      </c>
      <c r="E4" s="34"/>
      <c r="F4" s="23">
        <v>15518</v>
      </c>
      <c r="G4" s="24">
        <f>F4/F3</f>
        <v>0.20957808870401384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/>
      <c r="S4" s="9" t="e">
        <f>R4/R3</f>
        <v>#DIV/0!</v>
      </c>
      <c r="T4" s="8">
        <v>13443</v>
      </c>
      <c r="U4" s="9">
        <f>T4/T3</f>
        <v>2.1120188531029065</v>
      </c>
      <c r="V4" s="8">
        <v>12963</v>
      </c>
      <c r="W4" s="9">
        <f>V4/V3</f>
        <v>1.0778248939885258</v>
      </c>
      <c r="X4" s="8">
        <v>8232</v>
      </c>
      <c r="Y4" s="9">
        <f>X4/X3</f>
        <v>-7.6862745098039218</v>
      </c>
      <c r="Z4" s="8">
        <v>12285</v>
      </c>
      <c r="AA4" s="9">
        <f>Z4/Z3</f>
        <v>1.012194117162396</v>
      </c>
      <c r="AB4" s="8">
        <v>7575</v>
      </c>
      <c r="AC4" s="9">
        <f>AB4/AB3</f>
        <v>0.81007378889958293</v>
      </c>
    </row>
    <row r="5" spans="2:29" x14ac:dyDescent="0.25">
      <c r="B5" s="5" t="s">
        <v>2</v>
      </c>
      <c r="C5" s="6">
        <f>F5+H5+J5+L5+N5+P5+R5+T5+V5+X5+Z5+AB5</f>
        <v>12570</v>
      </c>
      <c r="D5" s="7">
        <f>C5/C3</f>
        <v>0.11138383560915527</v>
      </c>
      <c r="E5" s="34"/>
      <c r="F5" s="23">
        <v>29674</v>
      </c>
      <c r="G5" s="24">
        <f>F5/F3</f>
        <v>0.4007617092539571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/>
      <c r="S5" s="9" t="e">
        <f>R5/R3</f>
        <v>#DIV/0!</v>
      </c>
      <c r="T5" s="8">
        <v>-10075</v>
      </c>
      <c r="U5" s="9">
        <f>T5/T3</f>
        <v>-1.5828750981932442</v>
      </c>
      <c r="V5" s="8">
        <v>2575</v>
      </c>
      <c r="W5" s="9">
        <f>V5/V3</f>
        <v>0.21410160472270723</v>
      </c>
      <c r="X5" s="8">
        <v>-9836</v>
      </c>
      <c r="Y5" s="9">
        <f>X5/X3</f>
        <v>9.1839402427637715</v>
      </c>
      <c r="Z5" s="8">
        <v>-268</v>
      </c>
      <c r="AA5" s="9">
        <f>Z5/Z3</f>
        <v>-2.2081239185960288E-2</v>
      </c>
      <c r="AB5" s="8">
        <v>500</v>
      </c>
      <c r="AC5" s="9">
        <f>AB5/AB3</f>
        <v>5.3470217089081382E-2</v>
      </c>
    </row>
    <row r="6" spans="2:29" x14ac:dyDescent="0.25">
      <c r="B6" s="5" t="s">
        <v>4</v>
      </c>
      <c r="C6" s="6">
        <f>F6+H6+J6+L6+N6+P6+R6+T6+V6+X6+Z6+AB6</f>
        <v>10196</v>
      </c>
      <c r="D6" s="7">
        <f>C6/C3</f>
        <v>9.0347620355683944E-2</v>
      </c>
      <c r="E6" s="34"/>
      <c r="F6" s="23">
        <v>6316</v>
      </c>
      <c r="G6" s="24">
        <f>F6/F3</f>
        <v>8.5300632056614992E-2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/>
      <c r="S6" s="9" t="e">
        <f>R6/R3</f>
        <v>#DIV/0!</v>
      </c>
      <c r="T6" s="8">
        <v>776</v>
      </c>
      <c r="U6" s="9">
        <f>T6/T3</f>
        <v>0.12191673212882953</v>
      </c>
      <c r="V6" s="8">
        <v>776</v>
      </c>
      <c r="W6" s="9">
        <f>V6/V3</f>
        <v>6.4521493306726532E-2</v>
      </c>
      <c r="X6" s="8">
        <v>776</v>
      </c>
      <c r="Y6" s="9">
        <f>X6/X3</f>
        <v>-0.72455648926237159</v>
      </c>
      <c r="Z6" s="8">
        <v>776</v>
      </c>
      <c r="AA6" s="9">
        <f>Z6/Z3</f>
        <v>6.3936722419049186E-2</v>
      </c>
      <c r="AB6" s="8">
        <v>776</v>
      </c>
      <c r="AC6" s="9">
        <f>AB6/AB3</f>
        <v>8.2985776922254298E-2</v>
      </c>
    </row>
    <row r="7" spans="2:29" ht="15.75" thickBot="1" x14ac:dyDescent="0.3">
      <c r="B7" s="5" t="s">
        <v>5</v>
      </c>
      <c r="C7" s="10">
        <f>F7+H7+J7+L7+N7+P7+R7+T7+V7+X7+Z7+AB7</f>
        <v>14741</v>
      </c>
      <c r="D7" s="11">
        <f>C7/C3</f>
        <v>0.13062125065350499</v>
      </c>
      <c r="E7" s="34"/>
      <c r="F7" s="25">
        <v>13235</v>
      </c>
      <c r="G7" s="26">
        <f>F7/F3</f>
        <v>0.17874507049862243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/>
      <c r="S7" s="13" t="e">
        <f>R7/R3</f>
        <v>#DIV/0!</v>
      </c>
      <c r="T7" s="12">
        <v>1050</v>
      </c>
      <c r="U7" s="13">
        <f>T7/T3</f>
        <v>0.16496465043205027</v>
      </c>
      <c r="V7" s="12">
        <v>1255</v>
      </c>
      <c r="W7" s="13">
        <f>V7/V3</f>
        <v>0.10434854909786315</v>
      </c>
      <c r="X7" s="12">
        <v>-644</v>
      </c>
      <c r="Y7" s="13">
        <f>X7/X3</f>
        <v>0.60130718954248363</v>
      </c>
      <c r="Z7" s="12">
        <v>-655</v>
      </c>
      <c r="AA7" s="13">
        <f>Z7/Z3</f>
        <v>-5.3967207711955179E-2</v>
      </c>
      <c r="AB7" s="12">
        <v>500</v>
      </c>
      <c r="AC7" s="13">
        <f>AB7/AB3</f>
        <v>5.3470217089081382E-2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105467</v>
      </c>
      <c r="D10" s="117"/>
      <c r="E10" s="34"/>
      <c r="F10" s="83">
        <v>26052</v>
      </c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>
        <v>15916</v>
      </c>
      <c r="U10" s="99"/>
      <c r="V10" s="98">
        <v>24930</v>
      </c>
      <c r="W10" s="99"/>
      <c r="X10" s="98">
        <v>12605</v>
      </c>
      <c r="Y10" s="99"/>
      <c r="Z10" s="98">
        <v>12222</v>
      </c>
      <c r="AA10" s="99"/>
      <c r="AB10" s="98">
        <v>13742</v>
      </c>
      <c r="AC10" s="99"/>
    </row>
    <row r="11" spans="2:29" x14ac:dyDescent="0.25">
      <c r="B11" s="5" t="s">
        <v>6</v>
      </c>
      <c r="C11" s="6">
        <f>F11+H11+J11+L11+N11+P11+R11+T11+V11+X11+Z11+AB11</f>
        <v>39485</v>
      </c>
      <c r="D11" s="7">
        <f>C11/C10</f>
        <v>0.37438250827272984</v>
      </c>
      <c r="E11" s="34"/>
      <c r="F11" s="23">
        <v>9670</v>
      </c>
      <c r="G11" s="24">
        <f>F11/F10</f>
        <v>0.37118071549209275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/>
      <c r="S11" s="9" t="e">
        <f>R11/R10</f>
        <v>#DIV/0!</v>
      </c>
      <c r="T11" s="8">
        <v>8153</v>
      </c>
      <c r="U11" s="9">
        <f>T11/T10</f>
        <v>0.51225182206584574</v>
      </c>
      <c r="V11" s="8">
        <v>13615</v>
      </c>
      <c r="W11" s="9">
        <f>V11/V10</f>
        <v>0.54612916165262737</v>
      </c>
      <c r="X11" s="8">
        <v>3366</v>
      </c>
      <c r="Y11" s="9">
        <f>X11/X10</f>
        <v>0.26703689012296705</v>
      </c>
      <c r="Z11" s="8">
        <v>3406</v>
      </c>
      <c r="AA11" s="9">
        <f>Z11/Z10</f>
        <v>0.27867779414171168</v>
      </c>
      <c r="AB11" s="8">
        <v>1275</v>
      </c>
      <c r="AC11" s="9">
        <f>AB11/AB10</f>
        <v>9.2781254548100711E-2</v>
      </c>
    </row>
    <row r="12" spans="2:29" ht="15.75" thickBot="1" x14ac:dyDescent="0.3">
      <c r="C12" s="10"/>
      <c r="D12" s="11">
        <f>C11/C3</f>
        <v>0.34987993230131231</v>
      </c>
      <c r="E12" s="34"/>
      <c r="F12" s="25"/>
      <c r="G12" s="26">
        <f>F11/F3</f>
        <v>0.13059802279725569</v>
      </c>
      <c r="H12" s="12"/>
      <c r="I12" s="13" t="e">
        <f>H11/H3</f>
        <v>#DIV/0!</v>
      </c>
      <c r="J12" s="12"/>
      <c r="K12" s="13" t="e">
        <f>J11/J3</f>
        <v>#DIV/0!</v>
      </c>
      <c r="L12" s="12"/>
      <c r="M12" s="13" t="e">
        <f>L11/L3</f>
        <v>#DIV/0!</v>
      </c>
      <c r="N12" s="12"/>
      <c r="O12" s="13" t="e">
        <f>N11/N3</f>
        <v>#DIV/0!</v>
      </c>
      <c r="P12" s="12"/>
      <c r="Q12" s="13" t="e">
        <f>P11/P3</f>
        <v>#DIV/0!</v>
      </c>
      <c r="R12" s="12"/>
      <c r="S12" s="13" t="e">
        <f>R11/R3</f>
        <v>#DIV/0!</v>
      </c>
      <c r="T12" s="12"/>
      <c r="U12" s="13">
        <f>T11/T3</f>
        <v>1.2809112333071484</v>
      </c>
      <c r="V12" s="12"/>
      <c r="W12" s="13">
        <f>V11/V3</f>
        <v>1.1320362517668578</v>
      </c>
      <c r="X12" s="12"/>
      <c r="Y12" s="13">
        <f>X11/X3</f>
        <v>-3.1428571428571428</v>
      </c>
      <c r="Z12" s="12"/>
      <c r="AA12" s="13">
        <f>Z11/Z3</f>
        <v>0.28062948010216693</v>
      </c>
      <c r="AB12" s="12"/>
      <c r="AC12" s="13">
        <f>AB11/AB3</f>
        <v>0.13634905357715751</v>
      </c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7386</v>
      </c>
      <c r="D14" s="113"/>
      <c r="F14" s="96">
        <f>F3-F10</f>
        <v>47992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0</v>
      </c>
      <c r="S14" s="97"/>
      <c r="T14" s="96">
        <f>T3-T10</f>
        <v>-9551</v>
      </c>
      <c r="U14" s="97"/>
      <c r="V14" s="96">
        <f>V3-V10</f>
        <v>-12903</v>
      </c>
      <c r="W14" s="97"/>
      <c r="X14" s="96">
        <f>X3-X10</f>
        <v>-13676</v>
      </c>
      <c r="Y14" s="97"/>
      <c r="Z14" s="96">
        <f>Z3-Z10</f>
        <v>-85</v>
      </c>
      <c r="AA14" s="97"/>
      <c r="AB14" s="96">
        <f>AB3-AB10</f>
        <v>-4391</v>
      </c>
      <c r="AC14" s="97"/>
    </row>
  </sheetData>
  <mergeCells count="52">
    <mergeCell ref="N2:O2"/>
    <mergeCell ref="C2:D2"/>
    <mergeCell ref="F2:G2"/>
    <mergeCell ref="H2:I2"/>
    <mergeCell ref="J2:K2"/>
    <mergeCell ref="L2:M2"/>
    <mergeCell ref="AB2:AC2"/>
    <mergeCell ref="C10:D10"/>
    <mergeCell ref="C3:D3"/>
    <mergeCell ref="F3:G3"/>
    <mergeCell ref="F10:G10"/>
    <mergeCell ref="H10:I10"/>
    <mergeCell ref="H3:I3"/>
    <mergeCell ref="J3:K3"/>
    <mergeCell ref="J10:K10"/>
    <mergeCell ref="L10:M10"/>
    <mergeCell ref="P2:Q2"/>
    <mergeCell ref="R2:S2"/>
    <mergeCell ref="T2:U2"/>
    <mergeCell ref="V2:W2"/>
    <mergeCell ref="X2:Y2"/>
    <mergeCell ref="Z2:AA2"/>
    <mergeCell ref="R3:S3"/>
    <mergeCell ref="R10:S10"/>
    <mergeCell ref="X14:Y14"/>
    <mergeCell ref="L3:M3"/>
    <mergeCell ref="N3:O3"/>
    <mergeCell ref="N10:O10"/>
    <mergeCell ref="P10:Q10"/>
    <mergeCell ref="P3:Q3"/>
    <mergeCell ref="T10:U10"/>
    <mergeCell ref="T3:U3"/>
    <mergeCell ref="V3:W3"/>
    <mergeCell ref="V10:W10"/>
    <mergeCell ref="X10:Y10"/>
    <mergeCell ref="X3:Y3"/>
    <mergeCell ref="Z3:AA3"/>
    <mergeCell ref="Z10:AA10"/>
    <mergeCell ref="AB10:AC10"/>
    <mergeCell ref="AB3:AC3"/>
    <mergeCell ref="AB14:AC14"/>
    <mergeCell ref="Z14:AA14"/>
    <mergeCell ref="J14:K14"/>
    <mergeCell ref="H14:I14"/>
    <mergeCell ref="F14:G14"/>
    <mergeCell ref="C14:D14"/>
    <mergeCell ref="V14:W14"/>
    <mergeCell ref="T14:U14"/>
    <mergeCell ref="R14:S14"/>
    <mergeCell ref="P14:Q14"/>
    <mergeCell ref="L14:M14"/>
    <mergeCell ref="N14:O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931D-BE26-4452-A6F2-C69268BE6745}">
  <dimension ref="B1:AC14"/>
  <sheetViews>
    <sheetView workbookViewId="0">
      <selection activeCell="K30" sqref="K30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2019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255882</v>
      </c>
      <c r="D3" s="107"/>
      <c r="E3" s="34"/>
      <c r="F3" s="81">
        <v>46999</v>
      </c>
      <c r="G3" s="108"/>
      <c r="H3" s="100">
        <v>54049</v>
      </c>
      <c r="I3" s="101"/>
      <c r="J3" s="100">
        <v>45051</v>
      </c>
      <c r="K3" s="101"/>
      <c r="L3" s="100">
        <v>17471</v>
      </c>
      <c r="M3" s="101"/>
      <c r="N3" s="100">
        <v>13284</v>
      </c>
      <c r="O3" s="101"/>
      <c r="P3" s="100">
        <v>6234</v>
      </c>
      <c r="Q3" s="101"/>
      <c r="R3" s="100">
        <v>7638</v>
      </c>
      <c r="S3" s="101"/>
      <c r="T3" s="100">
        <v>9879</v>
      </c>
      <c r="U3" s="101"/>
      <c r="V3" s="100">
        <v>10280</v>
      </c>
      <c r="W3" s="101"/>
      <c r="X3" s="100">
        <v>21830</v>
      </c>
      <c r="Y3" s="101"/>
      <c r="Z3" s="100">
        <v>11721</v>
      </c>
      <c r="AA3" s="101"/>
      <c r="AB3" s="100">
        <v>11446</v>
      </c>
      <c r="AC3" s="101"/>
    </row>
    <row r="4" spans="2:29" x14ac:dyDescent="0.25">
      <c r="B4" s="5" t="s">
        <v>1</v>
      </c>
      <c r="C4" s="6">
        <f>F4+H4+J4+L4+N4+P4+R4+T4+V4+X4+Z4+AB4</f>
        <v>140459</v>
      </c>
      <c r="D4" s="7">
        <f>C4/C3</f>
        <v>0.5489209870174534</v>
      </c>
      <c r="E4" s="34"/>
      <c r="F4" s="23">
        <v>10015</v>
      </c>
      <c r="G4" s="24">
        <f>F4/F3</f>
        <v>0.21308964020511076</v>
      </c>
      <c r="H4" s="8">
        <v>9730</v>
      </c>
      <c r="I4" s="9">
        <f>H4/H3</f>
        <v>0.18002183204129585</v>
      </c>
      <c r="J4" s="8">
        <v>21545</v>
      </c>
      <c r="K4" s="9">
        <f>J4/J3</f>
        <v>0.47823577723025018</v>
      </c>
      <c r="L4" s="8">
        <v>16592</v>
      </c>
      <c r="M4" s="9">
        <f>L4/L3</f>
        <v>0.94968805449029825</v>
      </c>
      <c r="N4" s="8">
        <v>8055</v>
      </c>
      <c r="O4" s="9">
        <f>N4/N3</f>
        <v>0.60636856368563685</v>
      </c>
      <c r="P4" s="8">
        <v>6815</v>
      </c>
      <c r="Q4" s="9">
        <f>P4/P3</f>
        <v>1.0931985883862689</v>
      </c>
      <c r="R4" s="8">
        <v>5030</v>
      </c>
      <c r="S4" s="9">
        <f>R4/R3</f>
        <v>0.65854935847080387</v>
      </c>
      <c r="T4" s="8">
        <v>8202</v>
      </c>
      <c r="U4" s="9">
        <f>T4/T3</f>
        <v>0.83024597631339203</v>
      </c>
      <c r="V4" s="8">
        <v>10060</v>
      </c>
      <c r="W4" s="9">
        <f>V4/V3</f>
        <v>0.97859922178988323</v>
      </c>
      <c r="X4" s="8">
        <v>12709</v>
      </c>
      <c r="Y4" s="9">
        <f>X4/X3</f>
        <v>0.5821804855703161</v>
      </c>
      <c r="Z4" s="8">
        <v>20531</v>
      </c>
      <c r="AA4" s="9">
        <f>Z4/Z3</f>
        <v>1.7516423513352104</v>
      </c>
      <c r="AB4" s="8">
        <v>11175</v>
      </c>
      <c r="AC4" s="9">
        <f>AB4/AB3</f>
        <v>0.97632360650008732</v>
      </c>
    </row>
    <row r="5" spans="2:29" x14ac:dyDescent="0.25">
      <c r="B5" s="5" t="s">
        <v>2</v>
      </c>
      <c r="C5" s="6">
        <f>F5+H5+J5+L5+N5+P5+R5+T5+V5+X5+Z5+AB5</f>
        <v>61170</v>
      </c>
      <c r="D5" s="7">
        <f>C5/C3</f>
        <v>0.23905550214552021</v>
      </c>
      <c r="E5" s="34"/>
      <c r="F5" s="23">
        <v>9435</v>
      </c>
      <c r="G5" s="24">
        <f>F5/F3</f>
        <v>0.20074895210536395</v>
      </c>
      <c r="H5" s="8">
        <v>28550</v>
      </c>
      <c r="I5" s="9">
        <f>H5/H3</f>
        <v>0.52822438898036972</v>
      </c>
      <c r="J5" s="8">
        <v>12512</v>
      </c>
      <c r="K5" s="9">
        <f>J5/J3</f>
        <v>0.27772968413575727</v>
      </c>
      <c r="L5" s="8">
        <v>11627</v>
      </c>
      <c r="M5" s="9">
        <f>L5/L3</f>
        <v>0.66550283326655602</v>
      </c>
      <c r="N5" s="8">
        <v>2153</v>
      </c>
      <c r="O5" s="9">
        <f>N5/N3</f>
        <v>0.16207467630231859</v>
      </c>
      <c r="P5" s="8">
        <v>-460</v>
      </c>
      <c r="Q5" s="9">
        <f>P5/P3</f>
        <v>-7.3788899582932305E-2</v>
      </c>
      <c r="R5" s="8">
        <v>-1199</v>
      </c>
      <c r="S5" s="9">
        <f>R5/R3</f>
        <v>-0.1569782665619272</v>
      </c>
      <c r="T5" s="8">
        <v>20</v>
      </c>
      <c r="U5" s="9">
        <f>T5/T3</f>
        <v>2.0244964065188782E-3</v>
      </c>
      <c r="V5" s="8">
        <v>-291</v>
      </c>
      <c r="W5" s="9">
        <f>V5/V3</f>
        <v>-2.8307392996108949E-2</v>
      </c>
      <c r="X5" s="8">
        <v>9513</v>
      </c>
      <c r="Y5" s="9">
        <f>X5/X3</f>
        <v>0.43577645442052221</v>
      </c>
      <c r="Z5" s="8">
        <v>-10706</v>
      </c>
      <c r="AA5" s="9">
        <f>Z5/Z3</f>
        <v>-0.91340329323436564</v>
      </c>
      <c r="AB5" s="8">
        <v>16</v>
      </c>
      <c r="AC5" s="9">
        <f>AB5/AB3</f>
        <v>1.3978682509173509E-3</v>
      </c>
    </row>
    <row r="6" spans="2:29" x14ac:dyDescent="0.25">
      <c r="B6" s="5" t="s">
        <v>4</v>
      </c>
      <c r="C6" s="6">
        <f>F6+H6+J6+L6+N6+P6+R6+T6+V6+X6+Z6+AB6</f>
        <v>12812</v>
      </c>
      <c r="D6" s="7">
        <f>C6/C3</f>
        <v>5.0069954119476949E-2</v>
      </c>
      <c r="E6" s="34"/>
      <c r="F6" s="23">
        <v>2276</v>
      </c>
      <c r="G6" s="24">
        <f>F6/F3</f>
        <v>4.8426562267282286E-2</v>
      </c>
      <c r="H6" s="8">
        <v>3560</v>
      </c>
      <c r="I6" s="9">
        <f>H6/H3</f>
        <v>6.5866158485818421E-2</v>
      </c>
      <c r="J6" s="8">
        <v>122</v>
      </c>
      <c r="K6" s="9">
        <f>J6/J3</f>
        <v>2.7080419968480169E-3</v>
      </c>
      <c r="L6" s="8">
        <v>836</v>
      </c>
      <c r="M6" s="9">
        <f>L6/L3</f>
        <v>4.7850724057008756E-2</v>
      </c>
      <c r="N6" s="8">
        <v>46</v>
      </c>
      <c r="O6" s="9">
        <f>N6/N3</f>
        <v>3.4628124059018369E-3</v>
      </c>
      <c r="P6" s="8">
        <v>1427</v>
      </c>
      <c r="Q6" s="9">
        <f>P6/P3</f>
        <v>0.2289059993583574</v>
      </c>
      <c r="R6" s="8">
        <v>577</v>
      </c>
      <c r="S6" s="9">
        <f>R6/R3</f>
        <v>7.5543335951819848E-2</v>
      </c>
      <c r="T6" s="8">
        <v>823</v>
      </c>
      <c r="U6" s="9">
        <f>T6/T3</f>
        <v>8.3308027128251846E-2</v>
      </c>
      <c r="V6" s="8">
        <v>776</v>
      </c>
      <c r="W6" s="9">
        <f>V6/V3</f>
        <v>7.5486381322957194E-2</v>
      </c>
      <c r="X6" s="8">
        <v>798</v>
      </c>
      <c r="Y6" s="9">
        <f>X6/X3</f>
        <v>3.6555199267063673E-2</v>
      </c>
      <c r="Z6" s="8">
        <v>776</v>
      </c>
      <c r="AA6" s="9">
        <f>Z6/Z3</f>
        <v>6.6205955123282992E-2</v>
      </c>
      <c r="AB6" s="8">
        <v>795</v>
      </c>
      <c r="AC6" s="9">
        <f>AB6/AB3</f>
        <v>6.9456578717455877E-2</v>
      </c>
    </row>
    <row r="7" spans="2:29" ht="15.75" thickBot="1" x14ac:dyDescent="0.3">
      <c r="B7" s="5" t="s">
        <v>5</v>
      </c>
      <c r="C7" s="10">
        <f>F7+H7+J7+L7+N7+P7+R7+T7+V7+X7+Z7+AB7</f>
        <v>18513</v>
      </c>
      <c r="D7" s="11">
        <f>C7/C3</f>
        <v>7.2349754965179258E-2</v>
      </c>
      <c r="E7" s="34"/>
      <c r="F7" s="25">
        <v>7586</v>
      </c>
      <c r="G7" s="26">
        <f>F7/F3</f>
        <v>0.16140768952530904</v>
      </c>
      <c r="H7" s="12">
        <v>6609</v>
      </c>
      <c r="I7" s="13">
        <f>H7/H3</f>
        <v>0.12227793298673426</v>
      </c>
      <c r="J7" s="12">
        <v>2671</v>
      </c>
      <c r="K7" s="13">
        <f>J7/J3</f>
        <v>5.9288362078533219E-2</v>
      </c>
      <c r="L7" s="12">
        <v>313</v>
      </c>
      <c r="M7" s="13">
        <f>L7/L3</f>
        <v>1.7915402667277203E-2</v>
      </c>
      <c r="N7" s="12">
        <v>1229</v>
      </c>
      <c r="O7" s="13">
        <f>N7/N3</f>
        <v>9.251731406202951E-2</v>
      </c>
      <c r="P7" s="12">
        <v>-1320</v>
      </c>
      <c r="Q7" s="13">
        <f>P7/P3</f>
        <v>-0.21174205967276227</v>
      </c>
      <c r="R7" s="12">
        <v>3030</v>
      </c>
      <c r="S7" s="13">
        <f>R7/R3</f>
        <v>0.39670070699135901</v>
      </c>
      <c r="T7" s="12">
        <v>483</v>
      </c>
      <c r="U7" s="13">
        <f>T7/T3</f>
        <v>4.8891588217430913E-2</v>
      </c>
      <c r="V7" s="12">
        <v>-264</v>
      </c>
      <c r="W7" s="13">
        <f>V7/V3</f>
        <v>-2.5680933852140077E-2</v>
      </c>
      <c r="X7" s="12">
        <v>-1190</v>
      </c>
      <c r="Y7" s="13">
        <f>X7/X3</f>
        <v>-5.4512139257901972E-2</v>
      </c>
      <c r="Z7" s="12">
        <v>575</v>
      </c>
      <c r="AA7" s="13">
        <f>Z7/Z3</f>
        <v>4.9057247675113047E-2</v>
      </c>
      <c r="AB7" s="12">
        <v>-1209</v>
      </c>
      <c r="AC7" s="13">
        <f>AB7/AB3</f>
        <v>-0.10562641970994234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261880</v>
      </c>
      <c r="D10" s="117"/>
      <c r="E10" s="34"/>
      <c r="F10" s="83">
        <v>22841</v>
      </c>
      <c r="G10" s="109"/>
      <c r="H10" s="98">
        <v>26201</v>
      </c>
      <c r="I10" s="99"/>
      <c r="J10" s="98">
        <v>22591</v>
      </c>
      <c r="K10" s="99"/>
      <c r="L10" s="98">
        <v>24401</v>
      </c>
      <c r="M10" s="99"/>
      <c r="N10" s="98">
        <v>25798</v>
      </c>
      <c r="O10" s="99"/>
      <c r="P10" s="98">
        <v>21432</v>
      </c>
      <c r="Q10" s="99"/>
      <c r="R10" s="98">
        <v>18290</v>
      </c>
      <c r="S10" s="99"/>
      <c r="T10" s="98">
        <v>21865</v>
      </c>
      <c r="U10" s="99"/>
      <c r="V10" s="98">
        <v>19606</v>
      </c>
      <c r="W10" s="99"/>
      <c r="X10" s="98">
        <v>20044</v>
      </c>
      <c r="Y10" s="99"/>
      <c r="Z10" s="98">
        <v>19488</v>
      </c>
      <c r="AA10" s="99"/>
      <c r="AB10" s="98">
        <v>19323</v>
      </c>
      <c r="AC10" s="99"/>
    </row>
    <row r="11" spans="2:29" x14ac:dyDescent="0.25">
      <c r="B11" s="5" t="s">
        <v>6</v>
      </c>
      <c r="C11" s="6">
        <f>F11+H11+J11+L11+N11+P11+R11+T11+V11+X11+Z11+AB11</f>
        <v>122192</v>
      </c>
      <c r="D11" s="7">
        <f>C11/C10</f>
        <v>0.4665953872002444</v>
      </c>
      <c r="E11" s="34"/>
      <c r="F11" s="23">
        <v>9392</v>
      </c>
      <c r="G11" s="24">
        <f>F11/F10</f>
        <v>0.41119040322227574</v>
      </c>
      <c r="H11" s="8">
        <v>12129</v>
      </c>
      <c r="I11" s="9">
        <f>H11/H10</f>
        <v>0.46292126254723104</v>
      </c>
      <c r="J11" s="8">
        <v>9166</v>
      </c>
      <c r="K11" s="9">
        <f>J11/J10</f>
        <v>0.40573679783984773</v>
      </c>
      <c r="L11" s="8">
        <v>11075</v>
      </c>
      <c r="M11" s="9">
        <f>L11/L10</f>
        <v>0.45387484119503296</v>
      </c>
      <c r="N11" s="8">
        <v>10931</v>
      </c>
      <c r="O11" s="9">
        <f>N11/N10</f>
        <v>0.42371501666795874</v>
      </c>
      <c r="P11" s="8">
        <v>10047</v>
      </c>
      <c r="Q11" s="9">
        <f>P11/P10</f>
        <v>0.46878499440089588</v>
      </c>
      <c r="R11" s="8">
        <v>9830</v>
      </c>
      <c r="S11" s="9">
        <f>R11/R10</f>
        <v>0.53745215965008197</v>
      </c>
      <c r="T11" s="8">
        <v>9760</v>
      </c>
      <c r="U11" s="9">
        <f>T11/T10</f>
        <v>0.44637548593642806</v>
      </c>
      <c r="V11" s="8">
        <v>10116</v>
      </c>
      <c r="W11" s="9">
        <f>V11/V10</f>
        <v>0.51596450066306232</v>
      </c>
      <c r="X11" s="8">
        <v>9657</v>
      </c>
      <c r="Y11" s="9">
        <f>X11/X10</f>
        <v>0.48179006186389944</v>
      </c>
      <c r="Z11" s="8">
        <v>10113</v>
      </c>
      <c r="AA11" s="9">
        <f>Z11/Z10</f>
        <v>0.51893472906403937</v>
      </c>
      <c r="AB11" s="8">
        <v>9976</v>
      </c>
      <c r="AC11" s="9">
        <f>AB11/AB10</f>
        <v>0.51627594058893544</v>
      </c>
    </row>
    <row r="12" spans="2:29" ht="15.75" thickBot="1" x14ac:dyDescent="0.3">
      <c r="C12" s="10"/>
      <c r="D12" s="11">
        <f>C11/C3</f>
        <v>0.47753261268866121</v>
      </c>
      <c r="E12" s="34"/>
      <c r="F12" s="25"/>
      <c r="G12" s="26">
        <f>F11/F3</f>
        <v>0.19983403902210686</v>
      </c>
      <c r="H12" s="12"/>
      <c r="I12" s="13">
        <f>H11/H3</f>
        <v>0.22440748209957631</v>
      </c>
      <c r="J12" s="12"/>
      <c r="K12" s="13">
        <f>J11/J3</f>
        <v>0.20345830281236821</v>
      </c>
      <c r="L12" s="12"/>
      <c r="M12" s="13">
        <f>L11/L3</f>
        <v>0.6339076183389617</v>
      </c>
      <c r="N12" s="12"/>
      <c r="O12" s="13">
        <f>N11/N3</f>
        <v>0.82286961758506472</v>
      </c>
      <c r="P12" s="12"/>
      <c r="Q12" s="13">
        <f>P11/P3</f>
        <v>1.611645813282002</v>
      </c>
      <c r="R12" s="12"/>
      <c r="S12" s="13">
        <f>R11/R3</f>
        <v>1.2869861220214716</v>
      </c>
      <c r="T12" s="12"/>
      <c r="U12" s="13">
        <f>T11/T3</f>
        <v>0.98795424638121265</v>
      </c>
      <c r="V12" s="12"/>
      <c r="W12" s="13">
        <f>V11/V3</f>
        <v>0.98404669260700384</v>
      </c>
      <c r="X12" s="12"/>
      <c r="Y12" s="13">
        <f>X11/X3</f>
        <v>0.44237288135593222</v>
      </c>
      <c r="Z12" s="12"/>
      <c r="AA12" s="13">
        <f>Z11/Z3</f>
        <v>0.86281034041464044</v>
      </c>
      <c r="AB12" s="12"/>
      <c r="AC12" s="13">
        <f>AB11/AB3</f>
        <v>0.87157085444696836</v>
      </c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-5998</v>
      </c>
      <c r="D14" s="113"/>
      <c r="E14" s="36"/>
      <c r="F14" s="96">
        <f>F3-F10</f>
        <v>24158</v>
      </c>
      <c r="G14" s="97"/>
      <c r="H14" s="96">
        <f>H3-H10</f>
        <v>27848</v>
      </c>
      <c r="I14" s="97"/>
      <c r="J14" s="96">
        <f>J3-J10</f>
        <v>22460</v>
      </c>
      <c r="K14" s="97"/>
      <c r="L14" s="96">
        <f>L3-L10</f>
        <v>-6930</v>
      </c>
      <c r="M14" s="97"/>
      <c r="N14" s="96">
        <f>N3-N10</f>
        <v>-12514</v>
      </c>
      <c r="O14" s="97"/>
      <c r="P14" s="96">
        <f>P3-P10</f>
        <v>-15198</v>
      </c>
      <c r="Q14" s="97"/>
      <c r="R14" s="96">
        <f>R3-R10</f>
        <v>-10652</v>
      </c>
      <c r="S14" s="97"/>
      <c r="T14" s="96">
        <f>T3-T10</f>
        <v>-11986</v>
      </c>
      <c r="U14" s="97"/>
      <c r="V14" s="96">
        <f>V3-V10</f>
        <v>-9326</v>
      </c>
      <c r="W14" s="97"/>
      <c r="X14" s="96">
        <f>X3-X10</f>
        <v>1786</v>
      </c>
      <c r="Y14" s="97"/>
      <c r="Z14" s="96">
        <f>Z3-Z10</f>
        <v>-7767</v>
      </c>
      <c r="AA14" s="97"/>
      <c r="AB14" s="96">
        <f>AB3-AB10</f>
        <v>-7877</v>
      </c>
      <c r="AC14" s="97"/>
    </row>
  </sheetData>
  <mergeCells count="52">
    <mergeCell ref="N2:O2"/>
    <mergeCell ref="C2:D2"/>
    <mergeCell ref="F2:G2"/>
    <mergeCell ref="H2:I2"/>
    <mergeCell ref="J2:K2"/>
    <mergeCell ref="L2:M2"/>
    <mergeCell ref="AB2:AC2"/>
    <mergeCell ref="C10:D10"/>
    <mergeCell ref="F10:G10"/>
    <mergeCell ref="H10:I10"/>
    <mergeCell ref="J10:K10"/>
    <mergeCell ref="L10:M10"/>
    <mergeCell ref="N10:O10"/>
    <mergeCell ref="P10:Q10"/>
    <mergeCell ref="R10:S10"/>
    <mergeCell ref="T10:U10"/>
    <mergeCell ref="P2:Q2"/>
    <mergeCell ref="R2:S2"/>
    <mergeCell ref="T2:U2"/>
    <mergeCell ref="V2:W2"/>
    <mergeCell ref="X2:Y2"/>
    <mergeCell ref="Z2:AA2"/>
    <mergeCell ref="H3:I3"/>
    <mergeCell ref="F3:G3"/>
    <mergeCell ref="C3:D3"/>
    <mergeCell ref="AB3:AC3"/>
    <mergeCell ref="AB10:AC10"/>
    <mergeCell ref="Z10:AA10"/>
    <mergeCell ref="Z3:AA3"/>
    <mergeCell ref="X3:Y3"/>
    <mergeCell ref="X10:Y10"/>
    <mergeCell ref="V10:W10"/>
    <mergeCell ref="T3:U3"/>
    <mergeCell ref="R3:S3"/>
    <mergeCell ref="P3:Q3"/>
    <mergeCell ref="N3:O3"/>
    <mergeCell ref="L3:M3"/>
    <mergeCell ref="J3:K3"/>
    <mergeCell ref="V3:W3"/>
    <mergeCell ref="R14:S14"/>
    <mergeCell ref="P14:Q14"/>
    <mergeCell ref="N14:O14"/>
    <mergeCell ref="L14:M14"/>
    <mergeCell ref="H14:I14"/>
    <mergeCell ref="F14:G14"/>
    <mergeCell ref="C14:D14"/>
    <mergeCell ref="AB14:AC14"/>
    <mergeCell ref="Z14:AA14"/>
    <mergeCell ref="X14:Y14"/>
    <mergeCell ref="V14:W14"/>
    <mergeCell ref="T14:U14"/>
    <mergeCell ref="J14:K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AAFF4-59C0-4264-A8D6-34460662A0AB}">
  <dimension ref="B1:AC14"/>
  <sheetViews>
    <sheetView workbookViewId="0">
      <selection activeCell="K30" sqref="K30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2018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81514</v>
      </c>
      <c r="D3" s="107"/>
      <c r="E3" s="34"/>
      <c r="F3" s="81"/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>
        <v>23848</v>
      </c>
      <c r="S3" s="101"/>
      <c r="T3" s="100">
        <v>9486</v>
      </c>
      <c r="U3" s="101"/>
      <c r="V3" s="100">
        <v>16512</v>
      </c>
      <c r="W3" s="101"/>
      <c r="X3" s="100">
        <v>17638</v>
      </c>
      <c r="Y3" s="101"/>
      <c r="Z3" s="100">
        <v>15780</v>
      </c>
      <c r="AA3" s="101"/>
      <c r="AB3" s="100">
        <v>-1750</v>
      </c>
      <c r="AC3" s="101"/>
    </row>
    <row r="4" spans="2:29" x14ac:dyDescent="0.25">
      <c r="B4" s="5" t="s">
        <v>1</v>
      </c>
      <c r="C4" s="6">
        <f>F4+H4+J4+L4+N4+P4+R4+T4+V4+X4+Z4+AB4</f>
        <v>58391</v>
      </c>
      <c r="D4" s="7">
        <f>C4/C3</f>
        <v>0.71633093701695416</v>
      </c>
      <c r="E4" s="34"/>
      <c r="F4" s="23"/>
      <c r="G4" s="24" t="e">
        <f>F4/F3</f>
        <v>#DIV/0!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>
        <v>2655</v>
      </c>
      <c r="S4" s="9">
        <f>R4/R3</f>
        <v>0.11133009057363301</v>
      </c>
      <c r="T4" s="8">
        <v>8390</v>
      </c>
      <c r="U4" s="9">
        <f>T4/T3</f>
        <v>0.88446131140628292</v>
      </c>
      <c r="V4" s="8">
        <v>9385</v>
      </c>
      <c r="W4" s="9">
        <f>V4/V3</f>
        <v>0.56837451550387597</v>
      </c>
      <c r="X4" s="8">
        <v>10816</v>
      </c>
      <c r="Y4" s="9">
        <f>X4/X3</f>
        <v>0.61322145367955549</v>
      </c>
      <c r="Z4" s="8">
        <v>21150</v>
      </c>
      <c r="AA4" s="9">
        <f>Z4/Z3</f>
        <v>1.3403041825095057</v>
      </c>
      <c r="AB4" s="8">
        <v>5995</v>
      </c>
      <c r="AC4" s="9">
        <f>AB4/AB3</f>
        <v>-3.4257142857142857</v>
      </c>
    </row>
    <row r="5" spans="2:29" x14ac:dyDescent="0.25">
      <c r="B5" s="5" t="s">
        <v>2</v>
      </c>
      <c r="C5" s="6">
        <f>F5+H5+J5+L5+N5+P5+R5+T5+V5+X5+Z5+AB5</f>
        <v>12353</v>
      </c>
      <c r="D5" s="7">
        <f>C5/C3</f>
        <v>0.15154451995976151</v>
      </c>
      <c r="E5" s="34"/>
      <c r="F5" s="23"/>
      <c r="G5" s="24" t="e">
        <f>F5/F3</f>
        <v>#DIV/0!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>
        <v>13547</v>
      </c>
      <c r="S5" s="9">
        <f>R5/R3</f>
        <v>0.56805602146930556</v>
      </c>
      <c r="T5" s="8">
        <v>50</v>
      </c>
      <c r="U5" s="9">
        <f>T5/T3</f>
        <v>5.2709255745308874E-3</v>
      </c>
      <c r="V5" s="8">
        <v>1135</v>
      </c>
      <c r="W5" s="9">
        <f>V5/V3</f>
        <v>6.8737887596899222E-2</v>
      </c>
      <c r="X5" s="8">
        <v>3303</v>
      </c>
      <c r="Y5" s="9">
        <f>X5/X3</f>
        <v>0.18726612994670597</v>
      </c>
      <c r="Z5" s="8">
        <v>3366</v>
      </c>
      <c r="AA5" s="9">
        <f>Z5/Z3</f>
        <v>0.21330798479087454</v>
      </c>
      <c r="AB5" s="8">
        <v>-9048</v>
      </c>
      <c r="AC5" s="9">
        <f>AB5/AB3</f>
        <v>5.1702857142857139</v>
      </c>
    </row>
    <row r="6" spans="2:29" x14ac:dyDescent="0.25">
      <c r="B6" s="5" t="s">
        <v>4</v>
      </c>
      <c r="C6" s="6">
        <f>F6+H6+J6+L6+N6+P6+R6+T6+V6+X6+Z6+AB6</f>
        <v>780</v>
      </c>
      <c r="D6" s="7">
        <f>C6/C3</f>
        <v>9.5689084083715684E-3</v>
      </c>
      <c r="E6" s="34"/>
      <c r="F6" s="23"/>
      <c r="G6" s="24" t="e">
        <f>F6/F3</f>
        <v>#DIV/0!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>
        <v>89</v>
      </c>
      <c r="S6" s="9">
        <f>R6/R3</f>
        <v>3.7319691378731967E-3</v>
      </c>
      <c r="T6" s="8">
        <v>29</v>
      </c>
      <c r="U6" s="9">
        <f>T6/T3</f>
        <v>3.0571368332279148E-3</v>
      </c>
      <c r="V6" s="8">
        <v>316</v>
      </c>
      <c r="W6" s="9">
        <f>V6/V3</f>
        <v>1.9137596899224806E-2</v>
      </c>
      <c r="X6" s="8">
        <v>167</v>
      </c>
      <c r="Y6" s="9">
        <f>X6/X3</f>
        <v>9.4681936727520118E-3</v>
      </c>
      <c r="Z6" s="8">
        <v>48</v>
      </c>
      <c r="AA6" s="9">
        <f>Z6/Z3</f>
        <v>3.041825095057034E-3</v>
      </c>
      <c r="AB6" s="8">
        <v>131</v>
      </c>
      <c r="AC6" s="9">
        <f>AB6/AB3</f>
        <v>-7.4857142857142858E-2</v>
      </c>
    </row>
    <row r="7" spans="2:29" ht="15.75" thickBot="1" x14ac:dyDescent="0.3">
      <c r="B7" s="5" t="s">
        <v>5</v>
      </c>
      <c r="C7" s="10">
        <f>F7+H7+J7+L7+N7+P7+R7+T7+V7+X7+Z7+AB7</f>
        <v>129</v>
      </c>
      <c r="D7" s="11">
        <f>C7/C3</f>
        <v>1.5825502367691438E-3</v>
      </c>
      <c r="E7" s="34"/>
      <c r="F7" s="25"/>
      <c r="G7" s="26" t="e">
        <f>F7/F3</f>
        <v>#DIV/0!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>
        <v>270</v>
      </c>
      <c r="S7" s="13">
        <f>R7/R3</f>
        <v>1.1321704126132171E-2</v>
      </c>
      <c r="T7" s="12">
        <v>-479</v>
      </c>
      <c r="U7" s="13">
        <f>T7/T3</f>
        <v>-5.0495467004005902E-2</v>
      </c>
      <c r="V7" s="12">
        <v>680</v>
      </c>
      <c r="W7" s="13">
        <f>V7/V3</f>
        <v>4.1182170542635656E-2</v>
      </c>
      <c r="X7" s="12">
        <v>522</v>
      </c>
      <c r="Y7" s="13">
        <f>X7/X3</f>
        <v>2.9595192198661979E-2</v>
      </c>
      <c r="Z7" s="12">
        <v>-495</v>
      </c>
      <c r="AA7" s="13">
        <f>Z7/Z3</f>
        <v>-3.1368821292775663E-2</v>
      </c>
      <c r="AB7" s="12">
        <v>-369</v>
      </c>
      <c r="AC7" s="13">
        <f>AB7/AB3</f>
        <v>0.21085714285714285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103148</v>
      </c>
      <c r="D10" s="117"/>
      <c r="E10" s="34"/>
      <c r="F10" s="83"/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>
        <v>13324</v>
      </c>
      <c r="S10" s="99"/>
      <c r="T10" s="98">
        <v>13054</v>
      </c>
      <c r="U10" s="99"/>
      <c r="V10" s="98">
        <v>18208</v>
      </c>
      <c r="W10" s="99"/>
      <c r="X10" s="98">
        <v>22744</v>
      </c>
      <c r="Y10" s="99"/>
      <c r="Z10" s="98">
        <v>20576</v>
      </c>
      <c r="AA10" s="99"/>
      <c r="AB10" s="98">
        <v>15242</v>
      </c>
      <c r="AC10" s="99"/>
    </row>
    <row r="11" spans="2:29" x14ac:dyDescent="0.25">
      <c r="B11" s="5" t="s">
        <v>6</v>
      </c>
      <c r="C11" s="6">
        <f>F11+H11+J11+L11+N11+P11+R11+T11+V11+X11+Z11+AB11</f>
        <v>53782</v>
      </c>
      <c r="D11" s="7">
        <f>C11/C10</f>
        <v>0.52140613487416143</v>
      </c>
      <c r="E11" s="34"/>
      <c r="F11" s="23"/>
      <c r="G11" s="24" t="e">
        <f>F11/F10</f>
        <v>#DIV/0!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>
        <v>7749</v>
      </c>
      <c r="S11" s="9">
        <f>R11/R10</f>
        <v>0.58158210747523265</v>
      </c>
      <c r="T11" s="8">
        <v>6666</v>
      </c>
      <c r="U11" s="9">
        <f>T11/T10</f>
        <v>0.51064807721771099</v>
      </c>
      <c r="V11" s="8">
        <v>9166</v>
      </c>
      <c r="W11" s="9">
        <f>V11/V10</f>
        <v>0.50340509666080846</v>
      </c>
      <c r="X11" s="8">
        <v>10003</v>
      </c>
      <c r="Y11" s="9">
        <f>X11/X10</f>
        <v>0.43980830109039748</v>
      </c>
      <c r="Z11" s="8">
        <v>10389</v>
      </c>
      <c r="AA11" s="9">
        <f>Z11/Z10</f>
        <v>0.504908631415241</v>
      </c>
      <c r="AB11" s="8">
        <v>9809</v>
      </c>
      <c r="AC11" s="9">
        <f>AB11/AB10</f>
        <v>0.64355071512924811</v>
      </c>
    </row>
    <row r="12" spans="2:29" ht="15.75" thickBot="1" x14ac:dyDescent="0.3">
      <c r="C12" s="118">
        <f>C11/C3</f>
        <v>0.6597885025885124</v>
      </c>
      <c r="D12" s="119"/>
      <c r="E12" s="34"/>
      <c r="F12" s="120" t="e">
        <f>F11/F3</f>
        <v>#DIV/0!</v>
      </c>
      <c r="G12" s="121"/>
      <c r="H12" s="122" t="e">
        <f>H11/H3</f>
        <v>#DIV/0!</v>
      </c>
      <c r="I12" s="123"/>
      <c r="J12" s="122" t="e">
        <f>J11/J3</f>
        <v>#DIV/0!</v>
      </c>
      <c r="K12" s="123"/>
      <c r="L12" s="122" t="e">
        <f>L11/L3</f>
        <v>#DIV/0!</v>
      </c>
      <c r="M12" s="123"/>
      <c r="N12" s="122" t="e">
        <f>N11/N3</f>
        <v>#DIV/0!</v>
      </c>
      <c r="O12" s="123"/>
      <c r="P12" s="122" t="e">
        <f>P11/P3</f>
        <v>#DIV/0!</v>
      </c>
      <c r="Q12" s="123"/>
      <c r="R12" s="122">
        <f>R11/R3</f>
        <v>0.32493290841999328</v>
      </c>
      <c r="S12" s="123"/>
      <c r="T12" s="122">
        <f>T11/T3</f>
        <v>0.70271979759645797</v>
      </c>
      <c r="U12" s="123"/>
      <c r="V12" s="122">
        <f>V11/V3</f>
        <v>0.55511143410852715</v>
      </c>
      <c r="W12" s="123"/>
      <c r="X12" s="122">
        <f>X11/X3</f>
        <v>0.56712779226669685</v>
      </c>
      <c r="Y12" s="123"/>
      <c r="Z12" s="122">
        <f>Z11/Z3</f>
        <v>0.65836501901140687</v>
      </c>
      <c r="AA12" s="123"/>
      <c r="AB12" s="122">
        <f>AB11/AB3</f>
        <v>-5.605142857142857</v>
      </c>
      <c r="AC12" s="123"/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-21634</v>
      </c>
      <c r="D14" s="113"/>
      <c r="F14" s="96">
        <f>F3-F10</f>
        <v>0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10524</v>
      </c>
      <c r="S14" s="97"/>
      <c r="T14" s="96">
        <f>T3-T10</f>
        <v>-3568</v>
      </c>
      <c r="U14" s="97"/>
      <c r="V14" s="96">
        <f>V3-V10</f>
        <v>-1696</v>
      </c>
      <c r="W14" s="97"/>
      <c r="X14" s="96">
        <f>X3-X10</f>
        <v>-5106</v>
      </c>
      <c r="Y14" s="97"/>
      <c r="Z14" s="96">
        <f>Z3-Z10</f>
        <v>-4796</v>
      </c>
      <c r="AA14" s="97"/>
      <c r="AB14" s="96">
        <f>AB3-AB10</f>
        <v>-16992</v>
      </c>
      <c r="AC14" s="97"/>
    </row>
  </sheetData>
  <mergeCells count="65">
    <mergeCell ref="N2:O2"/>
    <mergeCell ref="C2:D2"/>
    <mergeCell ref="F2:G2"/>
    <mergeCell ref="H2:I2"/>
    <mergeCell ref="J2:K2"/>
    <mergeCell ref="L2:M2"/>
    <mergeCell ref="AB2:AC2"/>
    <mergeCell ref="C10:D10"/>
    <mergeCell ref="F10:G10"/>
    <mergeCell ref="H10:I10"/>
    <mergeCell ref="J10:K10"/>
    <mergeCell ref="L10:M10"/>
    <mergeCell ref="N10:O10"/>
    <mergeCell ref="P10:Q10"/>
    <mergeCell ref="R10:S10"/>
    <mergeCell ref="R3:S3"/>
    <mergeCell ref="P2:Q2"/>
    <mergeCell ref="R2:S2"/>
    <mergeCell ref="T2:U2"/>
    <mergeCell ref="V2:W2"/>
    <mergeCell ref="X2:Y2"/>
    <mergeCell ref="Z2:AA2"/>
    <mergeCell ref="AB10:AC10"/>
    <mergeCell ref="AB3:AC3"/>
    <mergeCell ref="Z3:AA3"/>
    <mergeCell ref="X3:Y3"/>
    <mergeCell ref="V3:W3"/>
    <mergeCell ref="C3:D3"/>
    <mergeCell ref="T10:U10"/>
    <mergeCell ref="V10:W10"/>
    <mergeCell ref="X10:Y10"/>
    <mergeCell ref="Z10:AA10"/>
    <mergeCell ref="P3:Q3"/>
    <mergeCell ref="N3:O3"/>
    <mergeCell ref="L3:M3"/>
    <mergeCell ref="J3:K3"/>
    <mergeCell ref="H3:I3"/>
    <mergeCell ref="F3:G3"/>
    <mergeCell ref="T3:U3"/>
    <mergeCell ref="X12:Y12"/>
    <mergeCell ref="Z12:AA12"/>
    <mergeCell ref="AB12:AC12"/>
    <mergeCell ref="H12:I12"/>
    <mergeCell ref="V12:W12"/>
    <mergeCell ref="J12:K12"/>
    <mergeCell ref="L12:M12"/>
    <mergeCell ref="N12:O12"/>
    <mergeCell ref="P12:Q12"/>
    <mergeCell ref="R12:S12"/>
    <mergeCell ref="C14:D14"/>
    <mergeCell ref="C12:D12"/>
    <mergeCell ref="AB14:AC14"/>
    <mergeCell ref="Z14:AA14"/>
    <mergeCell ref="X14:Y14"/>
    <mergeCell ref="V14:W14"/>
    <mergeCell ref="T14:U14"/>
    <mergeCell ref="F12:G12"/>
    <mergeCell ref="R14:S14"/>
    <mergeCell ref="P14:Q14"/>
    <mergeCell ref="N14:O14"/>
    <mergeCell ref="L14:M14"/>
    <mergeCell ref="J14:K14"/>
    <mergeCell ref="H14:I14"/>
    <mergeCell ref="F14:G14"/>
    <mergeCell ref="T12:U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22E2-0BDC-4FB0-B023-DBC05279D3D2}">
  <dimension ref="B1:AC30"/>
  <sheetViews>
    <sheetView workbookViewId="0">
      <selection activeCell="B2" sqref="B2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2017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0</v>
      </c>
      <c r="D3" s="107"/>
      <c r="E3" s="34"/>
      <c r="F3" s="81"/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/>
      <c r="S3" s="101"/>
      <c r="T3" s="100"/>
      <c r="U3" s="101"/>
      <c r="V3" s="100"/>
      <c r="W3" s="101"/>
      <c r="X3" s="100"/>
      <c r="Y3" s="101"/>
      <c r="Z3" s="100"/>
      <c r="AA3" s="101"/>
      <c r="AB3" s="100"/>
      <c r="AC3" s="101"/>
    </row>
    <row r="4" spans="2:29" x14ac:dyDescent="0.25">
      <c r="B4" s="5" t="s">
        <v>1</v>
      </c>
      <c r="C4" s="6">
        <f>F4+H4+J4+L4+N4+P4+R4+T4+V4+X4+Z4+AB4</f>
        <v>0</v>
      </c>
      <c r="D4" s="7" t="e">
        <f>C4/C3</f>
        <v>#DIV/0!</v>
      </c>
      <c r="E4" s="34"/>
      <c r="F4" s="23"/>
      <c r="G4" s="24" t="e">
        <f>F4/F3</f>
        <v>#DIV/0!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/>
      <c r="S4" s="9" t="e">
        <f>R4/R3</f>
        <v>#DIV/0!</v>
      </c>
      <c r="T4" s="8"/>
      <c r="U4" s="9" t="e">
        <f>T4/T3</f>
        <v>#DIV/0!</v>
      </c>
      <c r="V4" s="8"/>
      <c r="W4" s="9" t="e">
        <f>V4/V3</f>
        <v>#DIV/0!</v>
      </c>
      <c r="X4" s="8"/>
      <c r="Y4" s="9" t="e">
        <f>X4/X3</f>
        <v>#DIV/0!</v>
      </c>
      <c r="Z4" s="8"/>
      <c r="AA4" s="9" t="e">
        <f>Z4/Z3</f>
        <v>#DIV/0!</v>
      </c>
      <c r="AB4" s="8"/>
      <c r="AC4" s="9" t="e">
        <f>AB4/AB3</f>
        <v>#DIV/0!</v>
      </c>
    </row>
    <row r="5" spans="2:29" x14ac:dyDescent="0.25">
      <c r="B5" s="5" t="s">
        <v>2</v>
      </c>
      <c r="C5" s="6">
        <f>F5+H5+J5+L5+N5+P5+R5+T5+V5+X5+Z5+AB5</f>
        <v>0</v>
      </c>
      <c r="D5" s="7" t="e">
        <f>C5/C3</f>
        <v>#DIV/0!</v>
      </c>
      <c r="E5" s="34"/>
      <c r="F5" s="23"/>
      <c r="G5" s="24" t="e">
        <f>F5/F3</f>
        <v>#DIV/0!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/>
      <c r="S5" s="9" t="e">
        <f>R5/R3</f>
        <v>#DIV/0!</v>
      </c>
      <c r="T5" s="8"/>
      <c r="U5" s="9" t="e">
        <f>T5/T3</f>
        <v>#DIV/0!</v>
      </c>
      <c r="V5" s="8"/>
      <c r="W5" s="9" t="e">
        <f>V5/V3</f>
        <v>#DIV/0!</v>
      </c>
      <c r="X5" s="8"/>
      <c r="Y5" s="9" t="e">
        <f>X5/X3</f>
        <v>#DIV/0!</v>
      </c>
      <c r="Z5" s="8"/>
      <c r="AA5" s="9" t="e">
        <f>Z5/Z3</f>
        <v>#DIV/0!</v>
      </c>
      <c r="AB5" s="8"/>
      <c r="AC5" s="9" t="e">
        <f>AB5/AB3</f>
        <v>#DIV/0!</v>
      </c>
    </row>
    <row r="6" spans="2:29" x14ac:dyDescent="0.25">
      <c r="B6" s="5" t="s">
        <v>4</v>
      </c>
      <c r="C6" s="6">
        <f>F6+H6+J6+L6+N6+P6+R6+T6+V6+X6+Z6+AB6</f>
        <v>0</v>
      </c>
      <c r="D6" s="7" t="e">
        <f>C6/C3</f>
        <v>#DIV/0!</v>
      </c>
      <c r="E6" s="34"/>
      <c r="F6" s="23"/>
      <c r="G6" s="24" t="e">
        <f>F6/F3</f>
        <v>#DIV/0!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/>
      <c r="S6" s="9" t="e">
        <f>R6/R3</f>
        <v>#DIV/0!</v>
      </c>
      <c r="T6" s="8"/>
      <c r="U6" s="9" t="e">
        <f>T6/T3</f>
        <v>#DIV/0!</v>
      </c>
      <c r="V6" s="8"/>
      <c r="W6" s="9" t="e">
        <f>V6/V3</f>
        <v>#DIV/0!</v>
      </c>
      <c r="X6" s="8"/>
      <c r="Y6" s="9" t="e">
        <f>X6/X3</f>
        <v>#DIV/0!</v>
      </c>
      <c r="Z6" s="8"/>
      <c r="AA6" s="9" t="e">
        <f>Z6/Z3</f>
        <v>#DIV/0!</v>
      </c>
      <c r="AB6" s="8"/>
      <c r="AC6" s="9" t="e">
        <f>AB6/AB3</f>
        <v>#DIV/0!</v>
      </c>
    </row>
    <row r="7" spans="2:29" ht="15.75" thickBot="1" x14ac:dyDescent="0.3">
      <c r="B7" s="5" t="s">
        <v>5</v>
      </c>
      <c r="C7" s="10">
        <f>F7+H7+J7+L7+N7+P7+R7+T7+V7+X7+Z7+AB7</f>
        <v>0</v>
      </c>
      <c r="D7" s="11" t="e">
        <f>C7/C3</f>
        <v>#DIV/0!</v>
      </c>
      <c r="E7" s="34"/>
      <c r="F7" s="25"/>
      <c r="G7" s="26" t="e">
        <f>F7/F3</f>
        <v>#DIV/0!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/>
      <c r="S7" s="13" t="e">
        <f>R7/R3</f>
        <v>#DIV/0!</v>
      </c>
      <c r="T7" s="12"/>
      <c r="U7" s="13" t="e">
        <f>T7/T3</f>
        <v>#DIV/0!</v>
      </c>
      <c r="V7" s="12"/>
      <c r="W7" s="13" t="e">
        <f>V7/V3</f>
        <v>#DIV/0!</v>
      </c>
      <c r="X7" s="12"/>
      <c r="Y7" s="13" t="e">
        <f>X7/X3</f>
        <v>#DIV/0!</v>
      </c>
      <c r="Z7" s="12"/>
      <c r="AA7" s="13" t="e">
        <f>Z7/Z3</f>
        <v>#DIV/0!</v>
      </c>
      <c r="AB7" s="12"/>
      <c r="AC7" s="13" t="e">
        <f>AB7/AB3</f>
        <v>#DIV/0!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0</v>
      </c>
      <c r="D10" s="117"/>
      <c r="E10" s="34"/>
      <c r="F10" s="83"/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/>
      <c r="U10" s="99"/>
      <c r="V10" s="98"/>
      <c r="W10" s="99"/>
      <c r="X10" s="98"/>
      <c r="Y10" s="99"/>
      <c r="Z10" s="98"/>
      <c r="AA10" s="99"/>
      <c r="AB10" s="98"/>
      <c r="AC10" s="99"/>
    </row>
    <row r="11" spans="2:29" x14ac:dyDescent="0.25">
      <c r="B11" s="5" t="s">
        <v>6</v>
      </c>
      <c r="C11" s="6">
        <f>F11+H11+J11+L11+N11+P11+R11+T11+V11+X11+Z11+AB11</f>
        <v>0</v>
      </c>
      <c r="D11" s="7" t="e">
        <f>C11/C10</f>
        <v>#DIV/0!</v>
      </c>
      <c r="E11" s="34"/>
      <c r="F11" s="23"/>
      <c r="G11" s="24" t="e">
        <f>F11/F10</f>
        <v>#DIV/0!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/>
      <c r="S11" s="9" t="e">
        <f>R11/R10</f>
        <v>#DIV/0!</v>
      </c>
      <c r="T11" s="8"/>
      <c r="U11" s="9" t="e">
        <f>T11/T10</f>
        <v>#DIV/0!</v>
      </c>
      <c r="V11" s="8"/>
      <c r="W11" s="9" t="e">
        <f>V11/V10</f>
        <v>#DIV/0!</v>
      </c>
      <c r="X11" s="8"/>
      <c r="Y11" s="9" t="e">
        <f>X11/X10</f>
        <v>#DIV/0!</v>
      </c>
      <c r="Z11" s="8"/>
      <c r="AA11" s="9" t="e">
        <f>Z11/Z10</f>
        <v>#DIV/0!</v>
      </c>
      <c r="AB11" s="8"/>
      <c r="AC11" s="9" t="e">
        <f>AB11/AB10</f>
        <v>#DIV/0!</v>
      </c>
    </row>
    <row r="12" spans="2:29" ht="15.75" thickBot="1" x14ac:dyDescent="0.3">
      <c r="C12" s="118" t="e">
        <f>C11/C3</f>
        <v>#DIV/0!</v>
      </c>
      <c r="D12" s="119"/>
      <c r="E12" s="34"/>
      <c r="F12" s="120" t="e">
        <f>F11/F3</f>
        <v>#DIV/0!</v>
      </c>
      <c r="G12" s="121"/>
      <c r="H12" s="122" t="e">
        <f>H11/H3</f>
        <v>#DIV/0!</v>
      </c>
      <c r="I12" s="123"/>
      <c r="J12" s="122" t="e">
        <f>J11/J3</f>
        <v>#DIV/0!</v>
      </c>
      <c r="K12" s="123"/>
      <c r="L12" s="122" t="e">
        <f>L11/L3</f>
        <v>#DIV/0!</v>
      </c>
      <c r="M12" s="123"/>
      <c r="N12" s="122" t="e">
        <f>N11/N3</f>
        <v>#DIV/0!</v>
      </c>
      <c r="O12" s="123"/>
      <c r="P12" s="122" t="e">
        <f>P11/P3</f>
        <v>#DIV/0!</v>
      </c>
      <c r="Q12" s="123"/>
      <c r="R12" s="122" t="e">
        <f>R11/R3</f>
        <v>#DIV/0!</v>
      </c>
      <c r="S12" s="123"/>
      <c r="T12" s="122" t="e">
        <f>T11/T3</f>
        <v>#DIV/0!</v>
      </c>
      <c r="U12" s="123"/>
      <c r="V12" s="122" t="e">
        <f>V11/V3</f>
        <v>#DIV/0!</v>
      </c>
      <c r="W12" s="123"/>
      <c r="X12" s="122" t="e">
        <f>X11/X3</f>
        <v>#DIV/0!</v>
      </c>
      <c r="Y12" s="123"/>
      <c r="Z12" s="122" t="e">
        <f>Z11/Z3</f>
        <v>#DIV/0!</v>
      </c>
      <c r="AA12" s="123"/>
      <c r="AB12" s="122" t="e">
        <f>AB11/AB3</f>
        <v>#DIV/0!</v>
      </c>
      <c r="AC12" s="123"/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0</v>
      </c>
      <c r="D14" s="113"/>
      <c r="F14" s="96">
        <f>F3-F10</f>
        <v>0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0</v>
      </c>
      <c r="S14" s="97"/>
      <c r="T14" s="96">
        <f>T3-T10</f>
        <v>0</v>
      </c>
      <c r="U14" s="97"/>
      <c r="V14" s="96">
        <f>V3-V10</f>
        <v>0</v>
      </c>
      <c r="W14" s="97"/>
      <c r="X14" s="96">
        <f>X3-X10</f>
        <v>0</v>
      </c>
      <c r="Y14" s="97"/>
      <c r="Z14" s="96">
        <f>Z3-Z10</f>
        <v>0</v>
      </c>
      <c r="AA14" s="97"/>
      <c r="AB14" s="96">
        <f>AB3-AB10</f>
        <v>0</v>
      </c>
      <c r="AC14" s="97"/>
    </row>
    <row r="30" spans="11:11" x14ac:dyDescent="0.25">
      <c r="K30" s="2">
        <v>2047</v>
      </c>
    </row>
  </sheetData>
  <mergeCells count="65">
    <mergeCell ref="V12:W12"/>
    <mergeCell ref="X12:Y12"/>
    <mergeCell ref="Z12:AA12"/>
    <mergeCell ref="AB12:AC12"/>
    <mergeCell ref="C14:D14"/>
    <mergeCell ref="F14:G14"/>
    <mergeCell ref="H14:I14"/>
    <mergeCell ref="J14:K14"/>
    <mergeCell ref="L14:M14"/>
    <mergeCell ref="N14:O14"/>
    <mergeCell ref="AB14:AC14"/>
    <mergeCell ref="P14:Q14"/>
    <mergeCell ref="R14:S14"/>
    <mergeCell ref="T14:U14"/>
    <mergeCell ref="V14:W14"/>
    <mergeCell ref="X14:Y14"/>
    <mergeCell ref="Z14:AA14"/>
    <mergeCell ref="N12:O12"/>
    <mergeCell ref="P12:Q12"/>
    <mergeCell ref="R12:S12"/>
    <mergeCell ref="T12:U12"/>
    <mergeCell ref="P10:Q10"/>
    <mergeCell ref="R10:S10"/>
    <mergeCell ref="T10:U10"/>
    <mergeCell ref="C12:D12"/>
    <mergeCell ref="F12:G12"/>
    <mergeCell ref="H12:I12"/>
    <mergeCell ref="J12:K12"/>
    <mergeCell ref="L12:M12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10:AC10"/>
    <mergeCell ref="V10:W10"/>
    <mergeCell ref="X10:Y10"/>
    <mergeCell ref="Z10:AA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15D1-A946-4C21-B793-4455F4A68404}">
  <dimension ref="B1:AC14"/>
  <sheetViews>
    <sheetView workbookViewId="0">
      <selection activeCell="B2" sqref="B2"/>
    </sheetView>
  </sheetViews>
  <sheetFormatPr defaultRowHeight="15" x14ac:dyDescent="0.25"/>
  <cols>
    <col min="1" max="1" width="2.7109375" style="1" customWidth="1"/>
    <col min="2" max="2" width="26.140625" style="1" customWidth="1"/>
    <col min="3" max="4" width="13.5703125" style="22" customWidth="1"/>
    <col min="5" max="5" width="3.7109375" style="22" customWidth="1"/>
    <col min="6" max="7" width="13.5703125" style="2" customWidth="1"/>
    <col min="8" max="8" width="13.5703125" style="3" customWidth="1"/>
    <col min="9" max="9" width="13.5703125" style="4" customWidth="1"/>
    <col min="10" max="29" width="13.5703125" style="2" customWidth="1"/>
    <col min="30" max="16384" width="9.140625" style="1"/>
  </cols>
  <sheetData>
    <row r="1" spans="2:29" ht="15.75" thickBot="1" x14ac:dyDescent="0.3">
      <c r="B1" s="38">
        <v>2016</v>
      </c>
    </row>
    <row r="2" spans="2:29" x14ac:dyDescent="0.25">
      <c r="C2" s="110" t="s">
        <v>19</v>
      </c>
      <c r="D2" s="111"/>
      <c r="E2" s="36"/>
      <c r="F2" s="114" t="s">
        <v>7</v>
      </c>
      <c r="G2" s="115"/>
      <c r="H2" s="104" t="s">
        <v>8</v>
      </c>
      <c r="I2" s="105"/>
      <c r="J2" s="104" t="s">
        <v>9</v>
      </c>
      <c r="K2" s="105"/>
      <c r="L2" s="104" t="s">
        <v>10</v>
      </c>
      <c r="M2" s="105"/>
      <c r="N2" s="104" t="s">
        <v>11</v>
      </c>
      <c r="O2" s="105"/>
      <c r="P2" s="104" t="s">
        <v>12</v>
      </c>
      <c r="Q2" s="105"/>
      <c r="R2" s="104" t="s">
        <v>13</v>
      </c>
      <c r="S2" s="105"/>
      <c r="T2" s="104" t="s">
        <v>14</v>
      </c>
      <c r="U2" s="105"/>
      <c r="V2" s="104" t="s">
        <v>15</v>
      </c>
      <c r="W2" s="105"/>
      <c r="X2" s="104" t="s">
        <v>16</v>
      </c>
      <c r="Y2" s="105"/>
      <c r="Z2" s="104" t="s">
        <v>17</v>
      </c>
      <c r="AA2" s="105"/>
      <c r="AB2" s="104" t="s">
        <v>18</v>
      </c>
      <c r="AC2" s="105"/>
    </row>
    <row r="3" spans="2:29" x14ac:dyDescent="0.25">
      <c r="B3" s="5" t="s">
        <v>0</v>
      </c>
      <c r="C3" s="106">
        <f>F3+H3+J3+L3+N3+P3+R3+T3+V3+X3+Z3+AB3</f>
        <v>112853</v>
      </c>
      <c r="D3" s="107"/>
      <c r="E3" s="34"/>
      <c r="F3" s="81">
        <v>74044</v>
      </c>
      <c r="G3" s="108"/>
      <c r="H3" s="100"/>
      <c r="I3" s="101"/>
      <c r="J3" s="100"/>
      <c r="K3" s="101"/>
      <c r="L3" s="100"/>
      <c r="M3" s="101"/>
      <c r="N3" s="100"/>
      <c r="O3" s="101"/>
      <c r="P3" s="100"/>
      <c r="Q3" s="101"/>
      <c r="R3" s="100"/>
      <c r="S3" s="101"/>
      <c r="T3" s="100">
        <v>6365</v>
      </c>
      <c r="U3" s="101"/>
      <c r="V3" s="100">
        <v>12027</v>
      </c>
      <c r="W3" s="101"/>
      <c r="X3" s="100">
        <v>-1071</v>
      </c>
      <c r="Y3" s="101"/>
      <c r="Z3" s="100">
        <v>12137</v>
      </c>
      <c r="AA3" s="101"/>
      <c r="AB3" s="100">
        <v>9351</v>
      </c>
      <c r="AC3" s="101"/>
    </row>
    <row r="4" spans="2:29" x14ac:dyDescent="0.25">
      <c r="B4" s="5" t="s">
        <v>1</v>
      </c>
      <c r="C4" s="6">
        <f>F4+H4+J4+L4+N4+P4+R4+T4+V4+X4+Z4+AB4</f>
        <v>70016</v>
      </c>
      <c r="D4" s="7">
        <f>C4/C3</f>
        <v>0.62041771153624625</v>
      </c>
      <c r="E4" s="34"/>
      <c r="F4" s="23">
        <v>15518</v>
      </c>
      <c r="G4" s="24">
        <f>F4/F3</f>
        <v>0.20957808870401384</v>
      </c>
      <c r="H4" s="8"/>
      <c r="I4" s="9" t="e">
        <f>H4/H3</f>
        <v>#DIV/0!</v>
      </c>
      <c r="J4" s="8"/>
      <c r="K4" s="9" t="e">
        <f>J4/J3</f>
        <v>#DIV/0!</v>
      </c>
      <c r="L4" s="8"/>
      <c r="M4" s="9" t="e">
        <f>L4/L3</f>
        <v>#DIV/0!</v>
      </c>
      <c r="N4" s="8"/>
      <c r="O4" s="9" t="e">
        <f>N4/N3</f>
        <v>#DIV/0!</v>
      </c>
      <c r="P4" s="8"/>
      <c r="Q4" s="9" t="e">
        <f>P4/P3</f>
        <v>#DIV/0!</v>
      </c>
      <c r="R4" s="8"/>
      <c r="S4" s="9" t="e">
        <f>R4/R3</f>
        <v>#DIV/0!</v>
      </c>
      <c r="T4" s="8">
        <v>13443</v>
      </c>
      <c r="U4" s="9">
        <f>T4/T3</f>
        <v>2.1120188531029065</v>
      </c>
      <c r="V4" s="8">
        <v>12963</v>
      </c>
      <c r="W4" s="9">
        <f>V4/V3</f>
        <v>1.0778248939885258</v>
      </c>
      <c r="X4" s="8">
        <v>8232</v>
      </c>
      <c r="Y4" s="9">
        <f>X4/X3</f>
        <v>-7.6862745098039218</v>
      </c>
      <c r="Z4" s="8">
        <v>12285</v>
      </c>
      <c r="AA4" s="9">
        <f>Z4/Z3</f>
        <v>1.012194117162396</v>
      </c>
      <c r="AB4" s="8">
        <v>7575</v>
      </c>
      <c r="AC4" s="9">
        <f>AB4/AB3</f>
        <v>0.81007378889958293</v>
      </c>
    </row>
    <row r="5" spans="2:29" x14ac:dyDescent="0.25">
      <c r="B5" s="5" t="s">
        <v>2</v>
      </c>
      <c r="C5" s="6">
        <f>F5+H5+J5+L5+N5+P5+R5+T5+V5+X5+Z5+AB5</f>
        <v>12570</v>
      </c>
      <c r="D5" s="7">
        <f>C5/C3</f>
        <v>0.11138383560915527</v>
      </c>
      <c r="E5" s="34"/>
      <c r="F5" s="23">
        <v>29674</v>
      </c>
      <c r="G5" s="24">
        <f>F5/F3</f>
        <v>0.4007617092539571</v>
      </c>
      <c r="H5" s="8"/>
      <c r="I5" s="9" t="e">
        <f>H5/H3</f>
        <v>#DIV/0!</v>
      </c>
      <c r="J5" s="8"/>
      <c r="K5" s="9" t="e">
        <f>J5/J3</f>
        <v>#DIV/0!</v>
      </c>
      <c r="L5" s="8"/>
      <c r="M5" s="9" t="e">
        <f>L5/L3</f>
        <v>#DIV/0!</v>
      </c>
      <c r="N5" s="8"/>
      <c r="O5" s="9" t="e">
        <f>N5/N3</f>
        <v>#DIV/0!</v>
      </c>
      <c r="P5" s="8"/>
      <c r="Q5" s="9" t="e">
        <f>P5/P3</f>
        <v>#DIV/0!</v>
      </c>
      <c r="R5" s="8"/>
      <c r="S5" s="9" t="e">
        <f>R5/R3</f>
        <v>#DIV/0!</v>
      </c>
      <c r="T5" s="8">
        <v>-10075</v>
      </c>
      <c r="U5" s="9">
        <f>T5/T3</f>
        <v>-1.5828750981932442</v>
      </c>
      <c r="V5" s="8">
        <v>2575</v>
      </c>
      <c r="W5" s="9">
        <f>V5/V3</f>
        <v>0.21410160472270723</v>
      </c>
      <c r="X5" s="8">
        <v>-9836</v>
      </c>
      <c r="Y5" s="9">
        <f>X5/X3</f>
        <v>9.1839402427637715</v>
      </c>
      <c r="Z5" s="8">
        <v>-268</v>
      </c>
      <c r="AA5" s="9">
        <f>Z5/Z3</f>
        <v>-2.2081239185960288E-2</v>
      </c>
      <c r="AB5" s="8">
        <v>500</v>
      </c>
      <c r="AC5" s="9">
        <f>AB5/AB3</f>
        <v>5.3470217089081382E-2</v>
      </c>
    </row>
    <row r="6" spans="2:29" x14ac:dyDescent="0.25">
      <c r="B6" s="5" t="s">
        <v>4</v>
      </c>
      <c r="C6" s="6">
        <f>F6+H6+J6+L6+N6+P6+R6+T6+V6+X6+Z6+AB6</f>
        <v>10196</v>
      </c>
      <c r="D6" s="7">
        <f>C6/C3</f>
        <v>9.0347620355683944E-2</v>
      </c>
      <c r="E6" s="34"/>
      <c r="F6" s="23">
        <v>6316</v>
      </c>
      <c r="G6" s="24">
        <f>F6/F3</f>
        <v>8.5300632056614992E-2</v>
      </c>
      <c r="H6" s="8"/>
      <c r="I6" s="9" t="e">
        <f>H6/H3</f>
        <v>#DIV/0!</v>
      </c>
      <c r="J6" s="8"/>
      <c r="K6" s="9" t="e">
        <f>J6/J3</f>
        <v>#DIV/0!</v>
      </c>
      <c r="L6" s="8"/>
      <c r="M6" s="9" t="e">
        <f>L6/L3</f>
        <v>#DIV/0!</v>
      </c>
      <c r="N6" s="8"/>
      <c r="O6" s="9" t="e">
        <f>N6/N3</f>
        <v>#DIV/0!</v>
      </c>
      <c r="P6" s="8"/>
      <c r="Q6" s="9" t="e">
        <f>P6/P3</f>
        <v>#DIV/0!</v>
      </c>
      <c r="R6" s="8"/>
      <c r="S6" s="9" t="e">
        <f>R6/R3</f>
        <v>#DIV/0!</v>
      </c>
      <c r="T6" s="8">
        <v>776</v>
      </c>
      <c r="U6" s="9">
        <f>T6/T3</f>
        <v>0.12191673212882953</v>
      </c>
      <c r="V6" s="8">
        <v>776</v>
      </c>
      <c r="W6" s="9">
        <f>V6/V3</f>
        <v>6.4521493306726532E-2</v>
      </c>
      <c r="X6" s="8">
        <v>776</v>
      </c>
      <c r="Y6" s="9">
        <f>X6/X3</f>
        <v>-0.72455648926237159</v>
      </c>
      <c r="Z6" s="8">
        <v>776</v>
      </c>
      <c r="AA6" s="9">
        <f>Z6/Z3</f>
        <v>6.3936722419049186E-2</v>
      </c>
      <c r="AB6" s="8">
        <v>776</v>
      </c>
      <c r="AC6" s="9">
        <f>AB6/AB3</f>
        <v>8.2985776922254298E-2</v>
      </c>
    </row>
    <row r="7" spans="2:29" ht="15.75" thickBot="1" x14ac:dyDescent="0.3">
      <c r="B7" s="5" t="s">
        <v>5</v>
      </c>
      <c r="C7" s="10">
        <f>F7+H7+J7+L7+N7+P7+R7+T7+V7+X7+Z7+AB7</f>
        <v>14741</v>
      </c>
      <c r="D7" s="11">
        <f>C7/C3</f>
        <v>0.13062125065350499</v>
      </c>
      <c r="E7" s="34"/>
      <c r="F7" s="25">
        <v>13235</v>
      </c>
      <c r="G7" s="26">
        <f>F7/F3</f>
        <v>0.17874507049862243</v>
      </c>
      <c r="H7" s="12"/>
      <c r="I7" s="13" t="e">
        <f>H7/H3</f>
        <v>#DIV/0!</v>
      </c>
      <c r="J7" s="12"/>
      <c r="K7" s="13" t="e">
        <f>J7/J3</f>
        <v>#DIV/0!</v>
      </c>
      <c r="L7" s="12"/>
      <c r="M7" s="13" t="e">
        <f>L7/L3</f>
        <v>#DIV/0!</v>
      </c>
      <c r="N7" s="12"/>
      <c r="O7" s="13" t="e">
        <f>N7/N3</f>
        <v>#DIV/0!</v>
      </c>
      <c r="P7" s="12"/>
      <c r="Q7" s="13" t="e">
        <f>P7/P3</f>
        <v>#DIV/0!</v>
      </c>
      <c r="R7" s="12"/>
      <c r="S7" s="13" t="e">
        <f>R7/R3</f>
        <v>#DIV/0!</v>
      </c>
      <c r="T7" s="12">
        <v>1050</v>
      </c>
      <c r="U7" s="13">
        <f>T7/T3</f>
        <v>0.16496465043205027</v>
      </c>
      <c r="V7" s="12">
        <v>1255</v>
      </c>
      <c r="W7" s="13">
        <f>V7/V3</f>
        <v>0.10434854909786315</v>
      </c>
      <c r="X7" s="12">
        <v>-644</v>
      </c>
      <c r="Y7" s="13">
        <f>X7/X3</f>
        <v>0.60130718954248363</v>
      </c>
      <c r="Z7" s="12">
        <v>-655</v>
      </c>
      <c r="AA7" s="13">
        <f>Z7/Z3</f>
        <v>-5.3967207711955179E-2</v>
      </c>
      <c r="AB7" s="12">
        <v>500</v>
      </c>
      <c r="AC7" s="13">
        <f>AB7/AB3</f>
        <v>5.3470217089081382E-2</v>
      </c>
    </row>
    <row r="8" spans="2:29" x14ac:dyDescent="0.25">
      <c r="B8" s="5"/>
      <c r="C8" s="14"/>
      <c r="D8" s="15"/>
      <c r="E8" s="34"/>
      <c r="F8" s="27"/>
      <c r="G8" s="28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3"/>
      <c r="W8" s="4"/>
      <c r="X8" s="3"/>
      <c r="Y8" s="4"/>
      <c r="Z8" s="3"/>
      <c r="AA8" s="4"/>
      <c r="AB8" s="3"/>
      <c r="AC8" s="4"/>
    </row>
    <row r="9" spans="2:29" ht="15.75" thickBot="1" x14ac:dyDescent="0.3">
      <c r="B9" s="5"/>
      <c r="C9" s="14"/>
      <c r="D9" s="15"/>
      <c r="E9" s="34"/>
      <c r="F9" s="27"/>
      <c r="G9" s="28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3"/>
      <c r="W9" s="4"/>
      <c r="X9" s="3"/>
      <c r="Y9" s="4"/>
      <c r="Z9" s="3"/>
      <c r="AA9" s="4"/>
      <c r="AB9" s="3"/>
      <c r="AC9" s="4"/>
    </row>
    <row r="10" spans="2:29" x14ac:dyDescent="0.25">
      <c r="B10" s="5" t="s">
        <v>3</v>
      </c>
      <c r="C10" s="116">
        <f>F10+H10+J10+L10+N10+P10+R10+T10+V10+X10+Z10+AB10</f>
        <v>105467</v>
      </c>
      <c r="D10" s="117"/>
      <c r="E10" s="34"/>
      <c r="F10" s="83">
        <v>26052</v>
      </c>
      <c r="G10" s="109"/>
      <c r="H10" s="98"/>
      <c r="I10" s="9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>
        <v>15916</v>
      </c>
      <c r="U10" s="99"/>
      <c r="V10" s="98">
        <v>24930</v>
      </c>
      <c r="W10" s="99"/>
      <c r="X10" s="98">
        <v>12605</v>
      </c>
      <c r="Y10" s="99"/>
      <c r="Z10" s="98">
        <v>12222</v>
      </c>
      <c r="AA10" s="99"/>
      <c r="AB10" s="98">
        <v>13742</v>
      </c>
      <c r="AC10" s="99"/>
    </row>
    <row r="11" spans="2:29" x14ac:dyDescent="0.25">
      <c r="B11" s="5" t="s">
        <v>6</v>
      </c>
      <c r="C11" s="6">
        <f>F11+H11+J11+L11+N11+P11+R11+T11+V11+X11+Z11+AB11</f>
        <v>39485</v>
      </c>
      <c r="D11" s="7">
        <f>C11/C10</f>
        <v>0.37438250827272984</v>
      </c>
      <c r="E11" s="34"/>
      <c r="F11" s="23">
        <v>9670</v>
      </c>
      <c r="G11" s="24">
        <f>F11/F10</f>
        <v>0.37118071549209275</v>
      </c>
      <c r="H11" s="8"/>
      <c r="I11" s="9" t="e">
        <f>H11/H10</f>
        <v>#DIV/0!</v>
      </c>
      <c r="J11" s="8"/>
      <c r="K11" s="9" t="e">
        <f>J11/J10</f>
        <v>#DIV/0!</v>
      </c>
      <c r="L11" s="8"/>
      <c r="M11" s="9" t="e">
        <f>L11/L10</f>
        <v>#DIV/0!</v>
      </c>
      <c r="N11" s="8"/>
      <c r="O11" s="9" t="e">
        <f>N11/N10</f>
        <v>#DIV/0!</v>
      </c>
      <c r="P11" s="8"/>
      <c r="Q11" s="9" t="e">
        <f>P11/P10</f>
        <v>#DIV/0!</v>
      </c>
      <c r="R11" s="8"/>
      <c r="S11" s="9" t="e">
        <f>R11/R10</f>
        <v>#DIV/0!</v>
      </c>
      <c r="T11" s="8">
        <v>8153</v>
      </c>
      <c r="U11" s="9">
        <f>T11/T10</f>
        <v>0.51225182206584574</v>
      </c>
      <c r="V11" s="8">
        <v>13615</v>
      </c>
      <c r="W11" s="9">
        <f>V11/V10</f>
        <v>0.54612916165262737</v>
      </c>
      <c r="X11" s="8">
        <v>3366</v>
      </c>
      <c r="Y11" s="9">
        <f>X11/X10</f>
        <v>0.26703689012296705</v>
      </c>
      <c r="Z11" s="8">
        <v>3406</v>
      </c>
      <c r="AA11" s="9">
        <f>Z11/Z10</f>
        <v>0.27867779414171168</v>
      </c>
      <c r="AB11" s="8">
        <v>1275</v>
      </c>
      <c r="AC11" s="9">
        <f>AB11/AB10</f>
        <v>9.2781254548100711E-2</v>
      </c>
    </row>
    <row r="12" spans="2:29" ht="15.75" thickBot="1" x14ac:dyDescent="0.3">
      <c r="C12" s="10"/>
      <c r="D12" s="11">
        <f>C11/C3</f>
        <v>0.34987993230131231</v>
      </c>
      <c r="E12" s="34"/>
      <c r="F12" s="25"/>
      <c r="G12" s="26">
        <f>F11/F3</f>
        <v>0.13059802279725569</v>
      </c>
      <c r="H12" s="12"/>
      <c r="I12" s="13" t="e">
        <f>H11/H3</f>
        <v>#DIV/0!</v>
      </c>
      <c r="J12" s="12"/>
      <c r="K12" s="13" t="e">
        <f>J11/J3</f>
        <v>#DIV/0!</v>
      </c>
      <c r="L12" s="12"/>
      <c r="M12" s="13" t="e">
        <f>L11/L3</f>
        <v>#DIV/0!</v>
      </c>
      <c r="N12" s="12"/>
      <c r="O12" s="13" t="e">
        <f>N11/N3</f>
        <v>#DIV/0!</v>
      </c>
      <c r="P12" s="12"/>
      <c r="Q12" s="13" t="e">
        <f>P11/P3</f>
        <v>#DIV/0!</v>
      </c>
      <c r="R12" s="12"/>
      <c r="S12" s="13" t="e">
        <f>R11/R3</f>
        <v>#DIV/0!</v>
      </c>
      <c r="T12" s="12"/>
      <c r="U12" s="13">
        <f>T11/T3</f>
        <v>1.2809112333071484</v>
      </c>
      <c r="V12" s="12"/>
      <c r="W12" s="13">
        <f>V11/V3</f>
        <v>1.1320362517668578</v>
      </c>
      <c r="X12" s="12"/>
      <c r="Y12" s="13">
        <f>X11/X3</f>
        <v>-3.1428571428571428</v>
      </c>
      <c r="Z12" s="12"/>
      <c r="AA12" s="13">
        <f>Z11/Z3</f>
        <v>0.28062948010216693</v>
      </c>
      <c r="AB12" s="12"/>
      <c r="AC12" s="13">
        <f>AB11/AB3</f>
        <v>0.13634905357715751</v>
      </c>
    </row>
    <row r="13" spans="2:29" ht="15.75" thickBot="1" x14ac:dyDescent="0.3">
      <c r="C13" s="14"/>
      <c r="D13" s="15"/>
      <c r="E13" s="34"/>
      <c r="F13" s="29"/>
      <c r="G13" s="30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</row>
    <row r="14" spans="2:29" ht="15.75" thickBot="1" x14ac:dyDescent="0.3">
      <c r="C14" s="112">
        <f>C3-C10</f>
        <v>7386</v>
      </c>
      <c r="D14" s="113"/>
      <c r="F14" s="96">
        <f>F3-F10</f>
        <v>47992</v>
      </c>
      <c r="G14" s="97"/>
      <c r="H14" s="96">
        <f>H3-H10</f>
        <v>0</v>
      </c>
      <c r="I14" s="97"/>
      <c r="J14" s="96">
        <f>J3-J10</f>
        <v>0</v>
      </c>
      <c r="K14" s="97"/>
      <c r="L14" s="96">
        <f>L3-L10</f>
        <v>0</v>
      </c>
      <c r="M14" s="97"/>
      <c r="N14" s="96">
        <f>N3-N10</f>
        <v>0</v>
      </c>
      <c r="O14" s="97"/>
      <c r="P14" s="96">
        <f>P3-P10</f>
        <v>0</v>
      </c>
      <c r="Q14" s="97"/>
      <c r="R14" s="96">
        <f>R3-R10</f>
        <v>0</v>
      </c>
      <c r="S14" s="97"/>
      <c r="T14" s="96">
        <f>T3-T10</f>
        <v>-9551</v>
      </c>
      <c r="U14" s="97"/>
      <c r="V14" s="96">
        <f>V3-V10</f>
        <v>-12903</v>
      </c>
      <c r="W14" s="97"/>
      <c r="X14" s="96">
        <f>X3-X10</f>
        <v>-13676</v>
      </c>
      <c r="Y14" s="97"/>
      <c r="Z14" s="96">
        <f>Z3-Z10</f>
        <v>-85</v>
      </c>
      <c r="AA14" s="97"/>
      <c r="AB14" s="96">
        <f>AB3-AB10</f>
        <v>-4391</v>
      </c>
      <c r="AC14" s="97"/>
    </row>
  </sheetData>
  <mergeCells count="52">
    <mergeCell ref="V14:W14"/>
    <mergeCell ref="X14:Y14"/>
    <mergeCell ref="Z14:AA14"/>
    <mergeCell ref="AB14:AC14"/>
    <mergeCell ref="AB10:AC10"/>
    <mergeCell ref="V10:W10"/>
    <mergeCell ref="X10:Y10"/>
    <mergeCell ref="Z10:AA10"/>
    <mergeCell ref="C14:D14"/>
    <mergeCell ref="F14:G14"/>
    <mergeCell ref="H14:I14"/>
    <mergeCell ref="J14:K14"/>
    <mergeCell ref="L14:M14"/>
    <mergeCell ref="N14:O14"/>
    <mergeCell ref="P14:Q14"/>
    <mergeCell ref="R14:S14"/>
    <mergeCell ref="T14:U14"/>
    <mergeCell ref="P10:Q10"/>
    <mergeCell ref="R10:S10"/>
    <mergeCell ref="T10:U10"/>
    <mergeCell ref="V3:W3"/>
    <mergeCell ref="X3:Y3"/>
    <mergeCell ref="Z3:AA3"/>
    <mergeCell ref="AB3:AC3"/>
    <mergeCell ref="C10:D10"/>
    <mergeCell ref="F10:G10"/>
    <mergeCell ref="H10:I10"/>
    <mergeCell ref="J10:K10"/>
    <mergeCell ref="L10:M10"/>
    <mergeCell ref="N10:O10"/>
    <mergeCell ref="AB2:AC2"/>
    <mergeCell ref="C3:D3"/>
    <mergeCell ref="F3:G3"/>
    <mergeCell ref="H3:I3"/>
    <mergeCell ref="J3:K3"/>
    <mergeCell ref="L3:M3"/>
    <mergeCell ref="N3:O3"/>
    <mergeCell ref="P3:Q3"/>
    <mergeCell ref="R3:S3"/>
    <mergeCell ref="T3:U3"/>
    <mergeCell ref="P2:Q2"/>
    <mergeCell ref="R2:S2"/>
    <mergeCell ref="T2:U2"/>
    <mergeCell ref="V2:W2"/>
    <mergeCell ref="X2:Y2"/>
    <mergeCell ref="Z2:AA2"/>
    <mergeCell ref="N2:O2"/>
    <mergeCell ref="C2:D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MASTER</vt:lpstr>
      <vt:lpstr>do not use</vt:lpstr>
      <vt:lpstr>do not use2</vt:lpstr>
      <vt:lpstr>do not use3</vt:lpstr>
      <vt:lpstr>do not use4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</dc:creator>
  <cp:lastModifiedBy>Alec</cp:lastModifiedBy>
  <dcterms:created xsi:type="dcterms:W3CDTF">2023-05-01T10:29:25Z</dcterms:created>
  <dcterms:modified xsi:type="dcterms:W3CDTF">2023-08-10T16:30:52Z</dcterms:modified>
</cp:coreProperties>
</file>