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30ABE2E3-A274-4474-99B1-C034563ECE8C}" xr6:coauthVersionLast="47" xr6:coauthVersionMax="47" xr10:uidLastSave="{00000000-0000-0000-0000-000000000000}"/>
  <bookViews>
    <workbookView xWindow="-108" yWindow="-108" windowWidth="41496" windowHeight="16896" xr2:uid="{CC92982D-EBD8-4D19-8577-10073F28563D}"/>
  </bookViews>
  <sheets>
    <sheet name="SPHM Training Budg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1" l="1"/>
  <c r="AB16" i="1"/>
  <c r="AB15" i="1"/>
  <c r="AB14" i="1"/>
  <c r="AB9" i="1"/>
  <c r="AB8" i="1"/>
  <c r="AB6" i="1"/>
  <c r="Y14" i="1"/>
  <c r="U17" i="1"/>
  <c r="S17" i="1"/>
  <c r="Q17" i="1"/>
  <c r="O17" i="1"/>
  <c r="U16" i="1"/>
  <c r="S16" i="1"/>
  <c r="Q16" i="1"/>
  <c r="O16" i="1"/>
  <c r="U15" i="1"/>
  <c r="S15" i="1"/>
  <c r="Q15" i="1"/>
  <c r="O15" i="1"/>
  <c r="U14" i="1"/>
  <c r="S14" i="1"/>
  <c r="Q14" i="1"/>
  <c r="O14" i="1"/>
  <c r="M17" i="1"/>
  <c r="V17" i="1" s="1"/>
  <c r="M16" i="1"/>
  <c r="M15" i="1"/>
  <c r="V15" i="1" s="1"/>
  <c r="M14" i="1"/>
  <c r="F9" i="1"/>
  <c r="U9" i="1" s="1"/>
  <c r="F8" i="1"/>
  <c r="U8" i="1" s="1"/>
  <c r="F7" i="1"/>
  <c r="U7" i="1" s="1"/>
  <c r="F6" i="1"/>
  <c r="S6" i="1" s="1"/>
  <c r="Y17" i="1"/>
  <c r="Y16" i="1"/>
  <c r="Y15" i="1"/>
  <c r="Y9" i="1"/>
  <c r="Y8" i="1"/>
  <c r="Y7" i="1"/>
  <c r="AB7" i="1" s="1"/>
  <c r="Y6" i="1"/>
  <c r="V14" i="1" l="1"/>
  <c r="V16" i="1"/>
  <c r="AC16" i="1" s="1"/>
  <c r="M6" i="1"/>
  <c r="V6" i="1" s="1"/>
  <c r="AC6" i="1" s="1"/>
  <c r="Q6" i="1"/>
  <c r="U6" i="1"/>
  <c r="O7" i="1"/>
  <c r="S7" i="1"/>
  <c r="O8" i="1"/>
  <c r="S8" i="1"/>
  <c r="O9" i="1"/>
  <c r="S9" i="1"/>
  <c r="M7" i="1"/>
  <c r="Q7" i="1"/>
  <c r="M8" i="1"/>
  <c r="Q8" i="1"/>
  <c r="M9" i="1"/>
  <c r="Q9" i="1"/>
  <c r="O6" i="1"/>
  <c r="AC17" i="1"/>
  <c r="AC15" i="1"/>
  <c r="AC14" i="1"/>
  <c r="V9" i="1" l="1"/>
  <c r="AC9" i="1" s="1"/>
  <c r="AC18" i="1"/>
  <c r="V7" i="1"/>
  <c r="AC7" i="1" s="1"/>
  <c r="V8" i="1"/>
  <c r="AC8" i="1" s="1"/>
  <c r="AC10" i="1" s="1"/>
  <c r="AC19" i="1" l="1"/>
</calcChain>
</file>

<file path=xl/sharedStrings.xml><?xml version="1.0" encoding="utf-8"?>
<sst xmlns="http://schemas.openxmlformats.org/spreadsheetml/2006/main" count="89" uniqueCount="51">
  <si>
    <t>2</t>
  </si>
  <si>
    <t xml:space="preserve"> Unit/Department </t>
  </si>
  <si>
    <t># Caregivers to be trained</t>
  </si>
  <si>
    <t>On-line Interactive (ABC Hospital Intranet)</t>
  </si>
  <si>
    <t>Intensive Care Unit</t>
  </si>
  <si>
    <t>Medical Unit</t>
  </si>
  <si>
    <t xml:space="preserve">CT/MRI/General Radiology </t>
  </si>
  <si>
    <t>Rehab - Physical &amp; Occupational Therapy</t>
  </si>
  <si>
    <t>RNs</t>
  </si>
  <si>
    <t>CNAs</t>
  </si>
  <si>
    <t>Therapists</t>
  </si>
  <si>
    <t>Name of Training Being Delivered e.g., SPHM for Caregivers</t>
  </si>
  <si>
    <t>8</t>
  </si>
  <si>
    <t>In-person classroom</t>
  </si>
  <si>
    <t>Other - Specify</t>
  </si>
  <si>
    <t>Total training hours per employee</t>
  </si>
  <si>
    <t xml:space="preserve">Class size - In person training only </t>
  </si>
  <si>
    <t>LPNs</t>
  </si>
  <si>
    <t>Total Training Hours</t>
  </si>
  <si>
    <t>Total # of Trainers for all classes</t>
  </si>
  <si>
    <t>Total Training Hours In-Person Classes</t>
  </si>
  <si>
    <t>Trainer Cost</t>
  </si>
  <si>
    <t>Total Cost RNs</t>
  </si>
  <si>
    <t>Total Cost LPNs</t>
  </si>
  <si>
    <t>RNs Hourly Wage est. @$45/hr.</t>
  </si>
  <si>
    <t>Total Cost CNAs</t>
  </si>
  <si>
    <t>Total Cost Technicians</t>
  </si>
  <si>
    <t>Total Cost Therapists</t>
  </si>
  <si>
    <t>Training cost estimate by Job classification (add columns and data for each job classification as needed)*</t>
  </si>
  <si>
    <t>LPNs Hourly Wage est. @$30/hr.</t>
  </si>
  <si>
    <t>CNAs Hourly Wage est. @$20/hr.</t>
  </si>
  <si>
    <t>Therapists Hourly Wage est. @$50/hr.</t>
  </si>
  <si>
    <t>Trainer Hourly Wage est. @$50/hr.</t>
  </si>
  <si>
    <t>Total Cost Trainers</t>
  </si>
  <si>
    <t>Total Cost Employees per Unit/Dept.</t>
  </si>
  <si>
    <t>TOTAL Training Costs Employees &amp; Trainers</t>
  </si>
  <si>
    <t>Total # Employees &amp; Trainers All Classes</t>
  </si>
  <si>
    <t>Name of Training Being Delivered e.g., SPHM Training for Unit-Based Champions/Coaches</t>
  </si>
  <si>
    <t>Estimated # of in-person classes* (all hours counted as 1 class)</t>
  </si>
  <si>
    <t xml:space="preserve">TOTAL Estimated Cost for Champion and Caregiver Training </t>
  </si>
  <si>
    <t>Technicians</t>
  </si>
  <si>
    <t>Technicians Hourly Wage est. @$30/hr.</t>
  </si>
  <si>
    <t xml:space="preserve">Number of Caregivers to be Trained by Job Classification/Unit or Dept. </t>
  </si>
  <si>
    <t>Notes</t>
  </si>
  <si>
    <t>Estimated # of in-person classes**</t>
  </si>
  <si>
    <t xml:space="preserve"> * Use the average hourly wage per job classification. Some orgs may require the % benefit burden is added to the hourly wage rate.</t>
  </si>
  <si>
    <t>* When calculating the # of classes consider the total number of employees to be trained, the class size and how many classes needed to be scheduled to ensure employee attendance (i.e., availability of other staff to cover trainee duties while attending training) .</t>
  </si>
  <si>
    <t xml:space="preserve">Tool 6b SPHM Education &amp; Training Budget Sheet with Examples </t>
  </si>
  <si>
    <r>
      <rPr>
        <b/>
        <sz val="14"/>
        <color rgb="FF130373"/>
        <rFont val="Roboto"/>
      </rPr>
      <t>To learn more about using this tool refer to the Section 6 in the Safe Patient Handling and Mobility: A Toolkit for Program Development 2025 at:</t>
    </r>
    <r>
      <rPr>
        <b/>
        <u/>
        <sz val="14"/>
        <color rgb="FF130373"/>
        <rFont val="Roboto"/>
      </rPr>
      <t xml:space="preserve"> https://www.nvha.net/safe-patient-handling-and-mobility-toolkit/</t>
    </r>
  </si>
  <si>
    <t>Add any other training related costs to this spreadsheet as needed e.g., time to develop training classes; instructional materials etc.</t>
  </si>
  <si>
    <t>This spreadsheet can be adapted to calculate training costs associated with program implementation and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</si>
</sst>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5" x14ac:knownFonts="1">
    <font>
      <sz val="11"/>
      <color theme="1"/>
      <name val="Aptos Narrow"/>
      <family val="2"/>
      <scheme val="minor"/>
    </font>
    <font>
      <sz val="11"/>
      <color theme="1"/>
      <name val="Roboto"/>
    </font>
    <font>
      <b/>
      <sz val="11"/>
      <color theme="1"/>
      <name val="Roboto"/>
    </font>
    <font>
      <b/>
      <sz val="11"/>
      <color theme="0"/>
      <name val="Roboto"/>
    </font>
    <font>
      <b/>
      <sz val="10"/>
      <color theme="1"/>
      <name val="Roboto"/>
    </font>
    <font>
      <sz val="12"/>
      <color theme="1"/>
      <name val="Roboto"/>
    </font>
    <font>
      <b/>
      <sz val="12"/>
      <color theme="1"/>
      <name val="Roboto"/>
    </font>
    <font>
      <b/>
      <sz val="12"/>
      <color rgb="FF130373"/>
      <name val="Roboto"/>
    </font>
    <font>
      <u/>
      <sz val="11"/>
      <color theme="10"/>
      <name val="Aptos Narrow"/>
      <family val="2"/>
      <scheme val="minor"/>
    </font>
    <font>
      <b/>
      <sz val="14"/>
      <color theme="1"/>
      <name val="Roboto"/>
    </font>
    <font>
      <b/>
      <sz val="14"/>
      <color rgb="FF130373"/>
      <name val="Roboto"/>
    </font>
    <font>
      <b/>
      <sz val="14"/>
      <color theme="0"/>
      <name val="Roboto"/>
    </font>
    <font>
      <b/>
      <sz val="11"/>
      <color rgb="FF130373"/>
      <name val="Roboto"/>
    </font>
    <font>
      <b/>
      <sz val="16"/>
      <color rgb="FFF07302"/>
      <name val="Roboto"/>
    </font>
    <font>
      <b/>
      <u/>
      <sz val="14"/>
      <color rgb="FF130373"/>
      <name val="Roboto"/>
    </font>
  </fonts>
  <fills count="6">
    <fill>
      <patternFill patternType="none"/>
    </fill>
    <fill>
      <patternFill patternType="gray125"/>
    </fill>
    <fill>
      <patternFill patternType="solid">
        <fgColor theme="5" tint="0.59999389629810485"/>
        <bgColor indexed="64"/>
      </patternFill>
    </fill>
    <fill>
      <patternFill patternType="solid">
        <fgColor rgb="FF0070C0"/>
        <bgColor indexed="64"/>
      </patternFill>
    </fill>
    <fill>
      <patternFill patternType="solid">
        <fgColor theme="7" tint="0.79998168889431442"/>
        <bgColor indexed="64"/>
      </patternFill>
    </fill>
    <fill>
      <patternFill patternType="solid">
        <fgColor rgb="FF130373"/>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1" fillId="0" borderId="0" xfId="0" applyFont="1"/>
    <xf numFmtId="0" fontId="6" fillId="0" borderId="0" xfId="0" applyFont="1" applyAlignment="1">
      <alignment horizontal="center" vertical="center" wrapText="1"/>
    </xf>
    <xf numFmtId="0" fontId="5" fillId="0" borderId="4" xfId="0" applyFont="1" applyBorder="1" applyAlignment="1">
      <alignment horizontal="center" vertical="center" wrapText="1"/>
    </xf>
    <xf numFmtId="164"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64" fontId="5" fillId="0" borderId="4" xfId="0" applyNumberFormat="1" applyFont="1" applyBorder="1" applyAlignment="1">
      <alignment horizontal="center" vertical="center" wrapText="1"/>
    </xf>
    <xf numFmtId="164" fontId="6" fillId="2"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wrapText="1"/>
    </xf>
    <xf numFmtId="0" fontId="3" fillId="3" borderId="3" xfId="0" applyFont="1" applyFill="1" applyBorder="1" applyAlignment="1">
      <alignment horizontal="center" vertical="center" wrapText="1"/>
    </xf>
    <xf numFmtId="165" fontId="1" fillId="0" borderId="3" xfId="0" applyNumberFormat="1" applyFont="1" applyBorder="1" applyAlignment="1">
      <alignment horizontal="center" vertical="center" wrapText="1"/>
    </xf>
    <xf numFmtId="164" fontId="2" fillId="2" borderId="3"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165" fontId="1" fillId="0" borderId="4"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3" borderId="6" xfId="0" applyFont="1" applyFill="1" applyBorder="1" applyAlignment="1">
      <alignment horizontal="center" vertical="center" wrapText="1"/>
    </xf>
    <xf numFmtId="164" fontId="11" fillId="5" borderId="0" xfId="0" applyNumberFormat="1" applyFont="1" applyFill="1" applyAlignment="1">
      <alignment horizontal="center" vertical="center" wrapText="1"/>
    </xf>
    <xf numFmtId="0" fontId="3" fillId="3" borderId="5" xfId="0"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2" fillId="4" borderId="13" xfId="0" applyFont="1" applyFill="1" applyBorder="1" applyAlignment="1">
      <alignment horizontal="center" vertical="center" wrapText="1"/>
    </xf>
    <xf numFmtId="164" fontId="2" fillId="4" borderId="15"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0" borderId="16" xfId="0" applyFont="1" applyBorder="1" applyAlignment="1">
      <alignment vertical="top" wrapText="1"/>
    </xf>
    <xf numFmtId="0" fontId="2" fillId="0" borderId="17" xfId="0" applyFont="1" applyBorder="1"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6" fillId="2" borderId="10"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8" xfId="0" applyFont="1" applyBorder="1" applyAlignment="1">
      <alignment horizontal="left" vertical="center" wrapText="1"/>
    </xf>
    <xf numFmtId="0" fontId="14" fillId="0" borderId="0" xfId="1" applyFont="1" applyAlignment="1">
      <alignment horizontal="left" vertical="center" wrapText="1"/>
    </xf>
    <xf numFmtId="0" fontId="13" fillId="0" borderId="0" xfId="0" applyFont="1" applyAlignment="1">
      <alignment horizontal="center" vertical="center" wrapText="1"/>
    </xf>
    <xf numFmtId="0" fontId="2" fillId="0" borderId="0" xfId="0" applyFont="1" applyAlignment="1">
      <alignment horizontal="center" wrapText="1"/>
    </xf>
    <xf numFmtId="0" fontId="11" fillId="5" borderId="7" xfId="0" applyFont="1" applyFill="1" applyBorder="1" applyAlignment="1">
      <alignment horizontal="right" vertical="center" wrapText="1"/>
    </xf>
    <xf numFmtId="0" fontId="11" fillId="5" borderId="0" xfId="0" applyFont="1" applyFill="1" applyAlignment="1">
      <alignment horizontal="righ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4" borderId="13" xfId="0" applyFont="1" applyFill="1" applyBorder="1" applyAlignment="1">
      <alignment horizontal="right" vertical="center" wrapText="1"/>
    </xf>
    <xf numFmtId="0" fontId="9" fillId="4" borderId="14" xfId="0"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colors>
    <mruColors>
      <color rgb="FF130373"/>
      <color rgb="FFF07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vha.net/safe-patient-handling-and-mobility-tool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8DA6F-05D6-4F28-A19F-5E5B61986C90}">
  <dimension ref="A1:AJ19"/>
  <sheetViews>
    <sheetView showGridLines="0" tabSelected="1" zoomScale="40" zoomScaleNormal="40" workbookViewId="0">
      <selection activeCell="AF17" sqref="AF17"/>
    </sheetView>
  </sheetViews>
  <sheetFormatPr defaultRowHeight="50.4" customHeight="1" x14ac:dyDescent="0.3"/>
  <cols>
    <col min="1" max="1" width="36.21875" style="17" customWidth="1"/>
    <col min="2" max="2" width="23.88671875" style="17" customWidth="1"/>
    <col min="3" max="5" width="18.6640625" style="17" customWidth="1"/>
    <col min="6" max="9" width="14.21875" style="17" customWidth="1"/>
    <col min="10" max="10" width="15.44140625" style="17" customWidth="1"/>
    <col min="11" max="11" width="14.21875" style="17" customWidth="1"/>
    <col min="12" max="21" width="15.21875" style="17" customWidth="1"/>
    <col min="22" max="22" width="25.44140625" style="17" customWidth="1"/>
    <col min="23" max="28" width="20" style="17" customWidth="1"/>
    <col min="29" max="29" width="22.77734375" style="17" customWidth="1"/>
    <col min="30" max="30" width="13.109375" style="1" customWidth="1"/>
    <col min="31" max="31" width="11" style="1" customWidth="1"/>
    <col min="32" max="32" width="90.5546875" style="1" customWidth="1"/>
    <col min="33" max="36" width="11" style="1" customWidth="1"/>
    <col min="37" max="16384" width="8.88671875" style="1"/>
  </cols>
  <sheetData>
    <row r="1" spans="1:36" ht="50.4" customHeight="1" x14ac:dyDescent="0.3">
      <c r="A1" s="54" t="s">
        <v>47</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pans="1:36" ht="50.4" customHeight="1" thickBot="1" x14ac:dyDescent="0.35">
      <c r="A2" s="53" t="s">
        <v>48</v>
      </c>
      <c r="B2" s="53"/>
      <c r="C2" s="53"/>
      <c r="D2" s="53"/>
      <c r="E2" s="53"/>
      <c r="F2" s="53"/>
      <c r="G2" s="53"/>
      <c r="H2" s="53"/>
      <c r="I2" s="53"/>
      <c r="J2" s="53"/>
      <c r="K2" s="53"/>
      <c r="L2" s="53"/>
      <c r="M2" s="53"/>
      <c r="N2" s="53"/>
      <c r="O2" s="53"/>
      <c r="P2" s="53"/>
      <c r="Q2" s="53"/>
      <c r="R2" s="53"/>
      <c r="S2" s="2"/>
      <c r="T2" s="2"/>
      <c r="U2" s="2"/>
      <c r="AF2" s="47" t="s">
        <v>49</v>
      </c>
      <c r="AG2" s="46"/>
      <c r="AH2" s="46"/>
    </row>
    <row r="3" spans="1:36" ht="50.4" customHeight="1" thickBot="1" x14ac:dyDescent="0.35">
      <c r="A3" s="52" t="s">
        <v>50</v>
      </c>
      <c r="B3" s="52"/>
      <c r="C3" s="52"/>
      <c r="D3" s="52"/>
      <c r="E3" s="52"/>
      <c r="F3" s="52"/>
      <c r="G3" s="52"/>
      <c r="H3" s="52"/>
      <c r="I3" s="52"/>
      <c r="J3" s="2"/>
      <c r="K3" s="2"/>
      <c r="L3" s="2"/>
      <c r="M3" s="2"/>
      <c r="N3" s="2"/>
      <c r="O3" s="2"/>
      <c r="P3" s="2"/>
      <c r="Q3" s="2"/>
      <c r="R3" s="2"/>
      <c r="S3" s="2"/>
      <c r="T3" s="2"/>
      <c r="U3" s="2"/>
      <c r="AF3" s="48" t="s">
        <v>43</v>
      </c>
    </row>
    <row r="4" spans="1:36" ht="62.4" customHeight="1" thickBot="1" x14ac:dyDescent="0.35">
      <c r="A4" s="58" t="s">
        <v>11</v>
      </c>
      <c r="B4" s="59"/>
      <c r="C4" s="49" t="s">
        <v>15</v>
      </c>
      <c r="D4" s="50"/>
      <c r="E4" s="50"/>
      <c r="F4" s="51"/>
      <c r="G4" s="49" t="s">
        <v>42</v>
      </c>
      <c r="H4" s="50"/>
      <c r="I4" s="50"/>
      <c r="J4" s="50"/>
      <c r="K4" s="51"/>
      <c r="L4" s="49" t="s">
        <v>28</v>
      </c>
      <c r="M4" s="50"/>
      <c r="N4" s="50"/>
      <c r="O4" s="50"/>
      <c r="P4" s="50"/>
      <c r="Q4" s="50"/>
      <c r="R4" s="50"/>
      <c r="S4" s="50"/>
      <c r="T4" s="50"/>
      <c r="U4" s="50"/>
      <c r="V4" s="51"/>
      <c r="W4" s="49" t="s">
        <v>21</v>
      </c>
      <c r="X4" s="50"/>
      <c r="Y4" s="50"/>
      <c r="Z4" s="50"/>
      <c r="AA4" s="50"/>
      <c r="AB4" s="51"/>
      <c r="AF4" s="44" t="s">
        <v>45</v>
      </c>
    </row>
    <row r="5" spans="1:36" ht="62.4" customHeight="1" thickBot="1" x14ac:dyDescent="0.35">
      <c r="A5" s="24" t="s">
        <v>1</v>
      </c>
      <c r="B5" s="24" t="s">
        <v>2</v>
      </c>
      <c r="C5" s="24" t="s">
        <v>3</v>
      </c>
      <c r="D5" s="24" t="s">
        <v>13</v>
      </c>
      <c r="E5" s="24" t="s">
        <v>14</v>
      </c>
      <c r="F5" s="28" t="s">
        <v>18</v>
      </c>
      <c r="G5" s="24" t="s">
        <v>8</v>
      </c>
      <c r="H5" s="26" t="s">
        <v>17</v>
      </c>
      <c r="I5" s="26" t="s">
        <v>9</v>
      </c>
      <c r="J5" s="26" t="s">
        <v>40</v>
      </c>
      <c r="K5" s="26" t="s">
        <v>10</v>
      </c>
      <c r="L5" s="26" t="s">
        <v>24</v>
      </c>
      <c r="M5" s="26" t="s">
        <v>22</v>
      </c>
      <c r="N5" s="26" t="s">
        <v>29</v>
      </c>
      <c r="O5" s="26" t="s">
        <v>23</v>
      </c>
      <c r="P5" s="27" t="s">
        <v>30</v>
      </c>
      <c r="Q5" s="26" t="s">
        <v>25</v>
      </c>
      <c r="R5" s="27" t="s">
        <v>41</v>
      </c>
      <c r="S5" s="26" t="s">
        <v>26</v>
      </c>
      <c r="T5" s="27" t="s">
        <v>31</v>
      </c>
      <c r="U5" s="27" t="s">
        <v>27</v>
      </c>
      <c r="V5" s="28" t="s">
        <v>34</v>
      </c>
      <c r="W5" s="24" t="s">
        <v>16</v>
      </c>
      <c r="X5" s="24" t="s">
        <v>44</v>
      </c>
      <c r="Y5" s="24" t="s">
        <v>20</v>
      </c>
      <c r="Z5" s="24" t="s">
        <v>19</v>
      </c>
      <c r="AA5" s="26" t="s">
        <v>32</v>
      </c>
      <c r="AB5" s="29" t="s">
        <v>33</v>
      </c>
      <c r="AC5" s="43" t="s">
        <v>35</v>
      </c>
      <c r="AF5" s="45" t="s">
        <v>46</v>
      </c>
    </row>
    <row r="6" spans="1:36" ht="62.4" customHeight="1" x14ac:dyDescent="0.3">
      <c r="A6" s="5" t="s">
        <v>4</v>
      </c>
      <c r="B6" s="6">
        <v>44</v>
      </c>
      <c r="C6" s="6">
        <v>1</v>
      </c>
      <c r="D6" s="6">
        <v>2</v>
      </c>
      <c r="E6" s="6">
        <v>0</v>
      </c>
      <c r="F6" s="41">
        <f>SUM(C6:E6)</f>
        <v>3</v>
      </c>
      <c r="G6" s="12">
        <v>40</v>
      </c>
      <c r="H6" s="6">
        <v>0</v>
      </c>
      <c r="I6" s="12">
        <v>4</v>
      </c>
      <c r="J6" s="12">
        <v>0</v>
      </c>
      <c r="K6" s="12">
        <v>0</v>
      </c>
      <c r="L6" s="19">
        <v>45</v>
      </c>
      <c r="M6" s="4">
        <f>$F6*G6*$L$6</f>
        <v>5400</v>
      </c>
      <c r="N6" s="19">
        <v>30</v>
      </c>
      <c r="O6" s="4">
        <f>$F6*H6*$N$6</f>
        <v>0</v>
      </c>
      <c r="P6" s="19">
        <v>20</v>
      </c>
      <c r="Q6" s="4">
        <f>$F6*I6*$P$6</f>
        <v>240</v>
      </c>
      <c r="R6" s="19">
        <v>30</v>
      </c>
      <c r="S6" s="4">
        <f>$F6*J6*$R$6</f>
        <v>0</v>
      </c>
      <c r="T6" s="19">
        <v>50</v>
      </c>
      <c r="U6" s="4">
        <f>$F6*K6*$T$6</f>
        <v>0</v>
      </c>
      <c r="V6" s="8">
        <f>SUM(M6,O6,Q6,S6,U6)</f>
        <v>5640</v>
      </c>
      <c r="W6" s="6">
        <v>15</v>
      </c>
      <c r="X6" s="12">
        <v>5</v>
      </c>
      <c r="Y6" s="12">
        <f>SUM(X6*D6)</f>
        <v>10</v>
      </c>
      <c r="Z6" s="12">
        <v>2</v>
      </c>
      <c r="AA6" s="19">
        <v>50</v>
      </c>
      <c r="AB6" s="10">
        <f>$Y6*Z6*AA6</f>
        <v>1000</v>
      </c>
      <c r="AC6" s="20">
        <f>SUM(AB6,V6)</f>
        <v>6640</v>
      </c>
    </row>
    <row r="7" spans="1:36" ht="62.4" customHeight="1" x14ac:dyDescent="0.3">
      <c r="A7" s="5" t="s">
        <v>5</v>
      </c>
      <c r="B7" s="6">
        <v>60</v>
      </c>
      <c r="C7" s="6">
        <v>1</v>
      </c>
      <c r="D7" s="6">
        <v>2</v>
      </c>
      <c r="E7" s="6">
        <v>0</v>
      </c>
      <c r="F7" s="41">
        <f t="shared" ref="F7:F9" si="0">SUM(C7:E7)</f>
        <v>3</v>
      </c>
      <c r="G7" s="12">
        <v>42</v>
      </c>
      <c r="H7" s="6">
        <v>8</v>
      </c>
      <c r="I7" s="12">
        <v>10</v>
      </c>
      <c r="J7" s="12">
        <v>0</v>
      </c>
      <c r="K7" s="12">
        <v>0</v>
      </c>
      <c r="L7" s="19">
        <v>45</v>
      </c>
      <c r="M7" s="4">
        <f t="shared" ref="M7:M9" si="1">$F7*G7*$L$6</f>
        <v>5670</v>
      </c>
      <c r="N7" s="19">
        <v>30</v>
      </c>
      <c r="O7" s="4">
        <f t="shared" ref="O7:O9" si="2">$F7*H7*$N$6</f>
        <v>720</v>
      </c>
      <c r="P7" s="19">
        <v>20</v>
      </c>
      <c r="Q7" s="4">
        <f t="shared" ref="Q7:Q9" si="3">$F7*I7*$P$6</f>
        <v>600</v>
      </c>
      <c r="R7" s="19">
        <v>30</v>
      </c>
      <c r="S7" s="4">
        <f t="shared" ref="S7:S9" si="4">$F7*J7*$R$6</f>
        <v>0</v>
      </c>
      <c r="T7" s="19">
        <v>50</v>
      </c>
      <c r="U7" s="4">
        <f t="shared" ref="U7:U9" si="5">$F7*K7*$T$6</f>
        <v>0</v>
      </c>
      <c r="V7" s="8">
        <f t="shared" ref="V7:V9" si="6">SUM(M7,O7,Q7,S7,U7)</f>
        <v>6990</v>
      </c>
      <c r="W7" s="6">
        <v>15</v>
      </c>
      <c r="X7" s="12">
        <v>7</v>
      </c>
      <c r="Y7" s="12">
        <f>SUM(X7*D7)</f>
        <v>14</v>
      </c>
      <c r="Z7" s="12">
        <v>2</v>
      </c>
      <c r="AA7" s="19">
        <v>50</v>
      </c>
      <c r="AB7" s="10">
        <f t="shared" ref="AB7" si="7">$Y7*Z7*$AA$6</f>
        <v>1400</v>
      </c>
      <c r="AC7" s="20">
        <f t="shared" ref="AC7:AC9" si="8">SUM(AB7,V7)</f>
        <v>8390</v>
      </c>
    </row>
    <row r="8" spans="1:36" ht="62.4" customHeight="1" x14ac:dyDescent="0.3">
      <c r="A8" s="5" t="s">
        <v>6</v>
      </c>
      <c r="B8" s="6">
        <v>30</v>
      </c>
      <c r="C8" s="6">
        <v>1</v>
      </c>
      <c r="D8" s="6">
        <v>2</v>
      </c>
      <c r="E8" s="6">
        <v>0</v>
      </c>
      <c r="F8" s="41">
        <f t="shared" si="0"/>
        <v>3</v>
      </c>
      <c r="G8" s="12">
        <v>0</v>
      </c>
      <c r="H8" s="12">
        <v>0</v>
      </c>
      <c r="I8" s="12">
        <v>0</v>
      </c>
      <c r="J8" s="12">
        <v>30</v>
      </c>
      <c r="K8" s="12">
        <v>0</v>
      </c>
      <c r="L8" s="19">
        <v>45</v>
      </c>
      <c r="M8" s="4">
        <f t="shared" si="1"/>
        <v>0</v>
      </c>
      <c r="N8" s="19">
        <v>30</v>
      </c>
      <c r="O8" s="4">
        <f t="shared" si="2"/>
        <v>0</v>
      </c>
      <c r="P8" s="19">
        <v>20</v>
      </c>
      <c r="Q8" s="4">
        <f t="shared" si="3"/>
        <v>0</v>
      </c>
      <c r="R8" s="19">
        <v>30</v>
      </c>
      <c r="S8" s="4">
        <f t="shared" si="4"/>
        <v>2700</v>
      </c>
      <c r="T8" s="19">
        <v>50</v>
      </c>
      <c r="U8" s="4">
        <f t="shared" si="5"/>
        <v>0</v>
      </c>
      <c r="V8" s="8">
        <f t="shared" si="6"/>
        <v>2700</v>
      </c>
      <c r="W8" s="6">
        <v>15</v>
      </c>
      <c r="X8" s="12">
        <v>3</v>
      </c>
      <c r="Y8" s="12">
        <f>SUM(X8*D8)</f>
        <v>6</v>
      </c>
      <c r="Z8" s="12">
        <v>2</v>
      </c>
      <c r="AA8" s="19">
        <v>50</v>
      </c>
      <c r="AB8" s="10">
        <f>$Y8*Z8*AA8</f>
        <v>600</v>
      </c>
      <c r="AC8" s="20">
        <f t="shared" si="8"/>
        <v>3300</v>
      </c>
    </row>
    <row r="9" spans="1:36" ht="62.4" customHeight="1" thickBot="1" x14ac:dyDescent="0.35">
      <c r="A9" s="9" t="s">
        <v>7</v>
      </c>
      <c r="B9" s="3">
        <v>20</v>
      </c>
      <c r="C9" s="3">
        <v>1</v>
      </c>
      <c r="D9" s="3">
        <v>2</v>
      </c>
      <c r="E9" s="3">
        <v>0</v>
      </c>
      <c r="F9" s="42">
        <f t="shared" si="0"/>
        <v>3</v>
      </c>
      <c r="G9" s="21">
        <v>0</v>
      </c>
      <c r="H9" s="21">
        <v>0</v>
      </c>
      <c r="I9" s="21">
        <v>0</v>
      </c>
      <c r="J9" s="21">
        <v>0</v>
      </c>
      <c r="K9" s="21">
        <v>20</v>
      </c>
      <c r="L9" s="22">
        <v>45</v>
      </c>
      <c r="M9" s="7">
        <f t="shared" si="1"/>
        <v>0</v>
      </c>
      <c r="N9" s="22">
        <v>30</v>
      </c>
      <c r="O9" s="7">
        <f t="shared" si="2"/>
        <v>0</v>
      </c>
      <c r="P9" s="22">
        <v>20</v>
      </c>
      <c r="Q9" s="7">
        <f t="shared" si="3"/>
        <v>0</v>
      </c>
      <c r="R9" s="22">
        <v>30</v>
      </c>
      <c r="S9" s="7">
        <f t="shared" si="4"/>
        <v>0</v>
      </c>
      <c r="T9" s="22">
        <v>50</v>
      </c>
      <c r="U9" s="7">
        <f t="shared" si="5"/>
        <v>3000</v>
      </c>
      <c r="V9" s="8">
        <f t="shared" si="6"/>
        <v>3000</v>
      </c>
      <c r="W9" s="3">
        <v>15</v>
      </c>
      <c r="X9" s="21">
        <v>2</v>
      </c>
      <c r="Y9" s="21">
        <f>SUM(X9*D9)</f>
        <v>4</v>
      </c>
      <c r="Z9" s="21">
        <v>2</v>
      </c>
      <c r="AA9" s="22">
        <v>50</v>
      </c>
      <c r="AB9" s="10">
        <f>$Y9*Z9*AA9</f>
        <v>400</v>
      </c>
      <c r="AC9" s="32">
        <f t="shared" si="8"/>
        <v>3400</v>
      </c>
    </row>
    <row r="10" spans="1:36" ht="62.4" customHeight="1" thickBot="1" x14ac:dyDescent="0.35">
      <c r="A10" s="33"/>
      <c r="B10" s="34"/>
      <c r="C10" s="35"/>
      <c r="D10" s="35"/>
      <c r="E10" s="35"/>
      <c r="F10" s="35"/>
      <c r="G10" s="35"/>
      <c r="H10" s="35"/>
      <c r="I10" s="35"/>
      <c r="J10" s="35"/>
      <c r="K10" s="35"/>
      <c r="L10" s="35"/>
      <c r="M10" s="35"/>
      <c r="N10" s="35"/>
      <c r="O10" s="35"/>
      <c r="P10" s="35"/>
      <c r="Q10" s="35"/>
      <c r="R10" s="35"/>
      <c r="S10" s="35"/>
      <c r="T10" s="35"/>
      <c r="U10" s="35"/>
      <c r="V10" s="36"/>
      <c r="W10" s="36"/>
      <c r="X10" s="36"/>
      <c r="Y10" s="37"/>
      <c r="Z10" s="37"/>
      <c r="AA10" s="60" t="s">
        <v>36</v>
      </c>
      <c r="AB10" s="61"/>
      <c r="AC10" s="38">
        <f>SUM(AC6:AC9)</f>
        <v>21730</v>
      </c>
    </row>
    <row r="11" spans="1:36" ht="62.4" customHeight="1" thickBot="1" x14ac:dyDescent="0.35"/>
    <row r="12" spans="1:36" ht="62.4" customHeight="1" thickBot="1" x14ac:dyDescent="0.35">
      <c r="A12" s="58" t="s">
        <v>37</v>
      </c>
      <c r="B12" s="59"/>
      <c r="C12" s="49" t="s">
        <v>15</v>
      </c>
      <c r="D12" s="50"/>
      <c r="E12" s="50"/>
      <c r="F12" s="51"/>
      <c r="G12" s="49" t="s">
        <v>42</v>
      </c>
      <c r="H12" s="50"/>
      <c r="I12" s="50"/>
      <c r="J12" s="50"/>
      <c r="K12" s="51"/>
      <c r="L12" s="49" t="s">
        <v>28</v>
      </c>
      <c r="M12" s="50"/>
      <c r="N12" s="50"/>
      <c r="O12" s="50"/>
      <c r="P12" s="50"/>
      <c r="Q12" s="50"/>
      <c r="R12" s="50"/>
      <c r="S12" s="50"/>
      <c r="T12" s="50"/>
      <c r="U12" s="50"/>
      <c r="V12" s="51"/>
      <c r="W12" s="49" t="s">
        <v>21</v>
      </c>
      <c r="X12" s="50"/>
      <c r="Y12" s="50"/>
      <c r="Z12" s="50"/>
      <c r="AA12" s="50"/>
      <c r="AB12" s="51"/>
    </row>
    <row r="13" spans="1:36" ht="62.4" customHeight="1" x14ac:dyDescent="0.3">
      <c r="A13" s="13" t="s">
        <v>1</v>
      </c>
      <c r="B13" s="14" t="s">
        <v>2</v>
      </c>
      <c r="C13" s="18" t="s">
        <v>3</v>
      </c>
      <c r="D13" s="18" t="s">
        <v>13</v>
      </c>
      <c r="E13" s="18" t="s">
        <v>14</v>
      </c>
      <c r="F13" s="28" t="s">
        <v>18</v>
      </c>
      <c r="G13" s="18" t="s">
        <v>8</v>
      </c>
      <c r="H13" s="26" t="s">
        <v>17</v>
      </c>
      <c r="I13" s="30" t="s">
        <v>9</v>
      </c>
      <c r="J13" s="30" t="s">
        <v>40</v>
      </c>
      <c r="K13" s="30" t="s">
        <v>10</v>
      </c>
      <c r="L13" s="30" t="s">
        <v>24</v>
      </c>
      <c r="M13" s="30" t="s">
        <v>22</v>
      </c>
      <c r="N13" s="30" t="s">
        <v>29</v>
      </c>
      <c r="O13" s="30" t="s">
        <v>23</v>
      </c>
      <c r="P13" s="31" t="s">
        <v>30</v>
      </c>
      <c r="Q13" s="30" t="s">
        <v>25</v>
      </c>
      <c r="R13" s="31" t="s">
        <v>41</v>
      </c>
      <c r="S13" s="30" t="s">
        <v>26</v>
      </c>
      <c r="T13" s="31" t="s">
        <v>31</v>
      </c>
      <c r="U13" s="31" t="s">
        <v>27</v>
      </c>
      <c r="V13" s="28" t="s">
        <v>34</v>
      </c>
      <c r="W13" s="18" t="s">
        <v>16</v>
      </c>
      <c r="X13" s="18" t="s">
        <v>38</v>
      </c>
      <c r="Y13" s="18" t="s">
        <v>20</v>
      </c>
      <c r="Z13" s="18" t="s">
        <v>19</v>
      </c>
      <c r="AA13" s="18" t="s">
        <v>32</v>
      </c>
      <c r="AB13" s="18" t="s">
        <v>33</v>
      </c>
      <c r="AC13" s="43" t="s">
        <v>35</v>
      </c>
      <c r="AD13" s="55"/>
      <c r="AE13" s="55"/>
      <c r="AF13" s="55"/>
      <c r="AG13" s="55"/>
      <c r="AH13" s="55"/>
      <c r="AI13" s="55"/>
      <c r="AJ13" s="55"/>
    </row>
    <row r="14" spans="1:36" ht="62.4" customHeight="1" x14ac:dyDescent="0.3">
      <c r="A14" s="23" t="s">
        <v>4</v>
      </c>
      <c r="B14" s="12" t="s">
        <v>12</v>
      </c>
      <c r="C14" s="12">
        <v>1</v>
      </c>
      <c r="D14" s="12">
        <v>16</v>
      </c>
      <c r="E14" s="12"/>
      <c r="F14" s="11">
        <v>17</v>
      </c>
      <c r="G14" s="12">
        <v>8</v>
      </c>
      <c r="H14" s="12">
        <v>0</v>
      </c>
      <c r="I14" s="12">
        <v>0</v>
      </c>
      <c r="J14" s="12">
        <v>0</v>
      </c>
      <c r="K14" s="12">
        <v>0</v>
      </c>
      <c r="L14" s="19">
        <v>45</v>
      </c>
      <c r="M14" s="4">
        <f>$F14*G14*$L$6</f>
        <v>6120</v>
      </c>
      <c r="N14" s="19">
        <v>30</v>
      </c>
      <c r="O14" s="4">
        <f>$F14*H14*$N$6</f>
        <v>0</v>
      </c>
      <c r="P14" s="19">
        <v>20</v>
      </c>
      <c r="Q14" s="4">
        <f>$F14*I14*$P$6</f>
        <v>0</v>
      </c>
      <c r="R14" s="19">
        <v>30</v>
      </c>
      <c r="S14" s="4">
        <f>$F14*J14*$R$6</f>
        <v>0</v>
      </c>
      <c r="T14" s="19">
        <v>50</v>
      </c>
      <c r="U14" s="4">
        <f>$F14*K14*$T$6</f>
        <v>0</v>
      </c>
      <c r="V14" s="8">
        <f>SUM(M14,O14,Q14,S14,U14)</f>
        <v>6120</v>
      </c>
      <c r="W14" s="12">
        <v>10</v>
      </c>
      <c r="X14" s="12">
        <v>1</v>
      </c>
      <c r="Y14" s="12">
        <f>SUM(D14*X14)</f>
        <v>16</v>
      </c>
      <c r="Z14" s="12">
        <v>1</v>
      </c>
      <c r="AA14" s="19">
        <v>50</v>
      </c>
      <c r="AB14" s="10">
        <f>$Y14*Z14*AA14</f>
        <v>800</v>
      </c>
      <c r="AC14" s="20">
        <f>SUM(AB14,V14)</f>
        <v>6920</v>
      </c>
    </row>
    <row r="15" spans="1:36" ht="62.4" customHeight="1" x14ac:dyDescent="0.3">
      <c r="A15" s="23" t="s">
        <v>5</v>
      </c>
      <c r="B15" s="12" t="s">
        <v>12</v>
      </c>
      <c r="C15" s="12">
        <v>1</v>
      </c>
      <c r="D15" s="12">
        <v>16</v>
      </c>
      <c r="E15" s="12"/>
      <c r="F15" s="11">
        <v>17</v>
      </c>
      <c r="G15" s="12">
        <v>5</v>
      </c>
      <c r="H15" s="12">
        <v>1</v>
      </c>
      <c r="I15" s="12">
        <v>2</v>
      </c>
      <c r="J15" s="12">
        <v>0</v>
      </c>
      <c r="K15" s="12">
        <v>0</v>
      </c>
      <c r="L15" s="19">
        <v>45</v>
      </c>
      <c r="M15" s="4">
        <f t="shared" ref="M15:M17" si="9">$F15*G15*$L$6</f>
        <v>3825</v>
      </c>
      <c r="N15" s="19">
        <v>30</v>
      </c>
      <c r="O15" s="4">
        <f t="shared" ref="O15:O17" si="10">$F15*H15*$N$6</f>
        <v>510</v>
      </c>
      <c r="P15" s="19">
        <v>20</v>
      </c>
      <c r="Q15" s="4">
        <f t="shared" ref="Q15:Q17" si="11">$F15*I15*$P$6</f>
        <v>680</v>
      </c>
      <c r="R15" s="19">
        <v>30</v>
      </c>
      <c r="S15" s="4">
        <f t="shared" ref="S15:S17" si="12">$F15*J15*$R$6</f>
        <v>0</v>
      </c>
      <c r="T15" s="19">
        <v>50</v>
      </c>
      <c r="U15" s="4">
        <f t="shared" ref="U15:U17" si="13">$F15*K15*$T$6</f>
        <v>0</v>
      </c>
      <c r="V15" s="8">
        <f t="shared" ref="V15:V17" si="14">SUM(M15,O15,Q15,S15,U15)</f>
        <v>5015</v>
      </c>
      <c r="W15" s="12">
        <v>10</v>
      </c>
      <c r="X15" s="12">
        <v>1</v>
      </c>
      <c r="Y15" s="12">
        <f>SUM(D15*X15)</f>
        <v>16</v>
      </c>
      <c r="Z15" s="12">
        <v>1</v>
      </c>
      <c r="AA15" s="19">
        <v>50</v>
      </c>
      <c r="AB15" s="10">
        <f>$Y15*Z15*AA15</f>
        <v>800</v>
      </c>
      <c r="AC15" s="20">
        <f>SUM(AB15,V15)</f>
        <v>5815</v>
      </c>
    </row>
    <row r="16" spans="1:36" ht="62.4" customHeight="1" x14ac:dyDescent="0.3">
      <c r="A16" s="23" t="s">
        <v>6</v>
      </c>
      <c r="B16" s="12">
        <v>4</v>
      </c>
      <c r="C16" s="12">
        <v>1</v>
      </c>
      <c r="D16" s="12">
        <v>16</v>
      </c>
      <c r="E16" s="12"/>
      <c r="F16" s="11">
        <v>17</v>
      </c>
      <c r="G16" s="12">
        <v>0</v>
      </c>
      <c r="H16" s="12">
        <v>0</v>
      </c>
      <c r="I16" s="12">
        <v>0</v>
      </c>
      <c r="J16" s="12">
        <v>4</v>
      </c>
      <c r="K16" s="12">
        <v>0</v>
      </c>
      <c r="L16" s="19">
        <v>45</v>
      </c>
      <c r="M16" s="4">
        <f t="shared" si="9"/>
        <v>0</v>
      </c>
      <c r="N16" s="19">
        <v>30</v>
      </c>
      <c r="O16" s="4">
        <f t="shared" si="10"/>
        <v>0</v>
      </c>
      <c r="P16" s="19">
        <v>20</v>
      </c>
      <c r="Q16" s="4">
        <f t="shared" si="11"/>
        <v>0</v>
      </c>
      <c r="R16" s="19">
        <v>30</v>
      </c>
      <c r="S16" s="4">
        <f t="shared" si="12"/>
        <v>2040</v>
      </c>
      <c r="T16" s="19">
        <v>50</v>
      </c>
      <c r="U16" s="4">
        <f t="shared" si="13"/>
        <v>0</v>
      </c>
      <c r="V16" s="8">
        <f t="shared" si="14"/>
        <v>2040</v>
      </c>
      <c r="W16" s="12">
        <v>10</v>
      </c>
      <c r="X16" s="12">
        <v>1</v>
      </c>
      <c r="Y16" s="12">
        <f>SUM(D16*X16)</f>
        <v>16</v>
      </c>
      <c r="Z16" s="12">
        <v>1</v>
      </c>
      <c r="AA16" s="19">
        <v>50</v>
      </c>
      <c r="AB16" s="10">
        <f>$Y16*Z16*AA16</f>
        <v>800</v>
      </c>
      <c r="AC16" s="20">
        <f>SUM(AB16,V16)</f>
        <v>2840</v>
      </c>
    </row>
    <row r="17" spans="1:29" ht="62.4" customHeight="1" thickBot="1" x14ac:dyDescent="0.35">
      <c r="A17" s="39" t="s">
        <v>7</v>
      </c>
      <c r="B17" s="21" t="s">
        <v>0</v>
      </c>
      <c r="C17" s="21">
        <v>1</v>
      </c>
      <c r="D17" s="21">
        <v>16</v>
      </c>
      <c r="E17" s="21"/>
      <c r="F17" s="40">
        <v>17</v>
      </c>
      <c r="G17" s="21">
        <v>0</v>
      </c>
      <c r="H17" s="21">
        <v>0</v>
      </c>
      <c r="I17" s="21">
        <v>0</v>
      </c>
      <c r="J17" s="21">
        <v>0</v>
      </c>
      <c r="K17" s="21">
        <v>2</v>
      </c>
      <c r="L17" s="22">
        <v>45</v>
      </c>
      <c r="M17" s="7">
        <f t="shared" si="9"/>
        <v>0</v>
      </c>
      <c r="N17" s="22">
        <v>30</v>
      </c>
      <c r="O17" s="7">
        <f t="shared" si="10"/>
        <v>0</v>
      </c>
      <c r="P17" s="22">
        <v>20</v>
      </c>
      <c r="Q17" s="7">
        <f t="shared" si="11"/>
        <v>0</v>
      </c>
      <c r="R17" s="22">
        <v>30</v>
      </c>
      <c r="S17" s="7">
        <f t="shared" si="12"/>
        <v>0</v>
      </c>
      <c r="T17" s="22">
        <v>50</v>
      </c>
      <c r="U17" s="7">
        <f t="shared" si="13"/>
        <v>1700</v>
      </c>
      <c r="V17" s="8">
        <f t="shared" si="14"/>
        <v>1700</v>
      </c>
      <c r="W17" s="21">
        <v>10</v>
      </c>
      <c r="X17" s="21">
        <v>1</v>
      </c>
      <c r="Y17" s="21">
        <f>SUM(D17*X17)</f>
        <v>16</v>
      </c>
      <c r="Z17" s="21">
        <v>1</v>
      </c>
      <c r="AA17" s="22">
        <v>50</v>
      </c>
      <c r="AB17" s="10">
        <f>$Y17*Z17*AA17</f>
        <v>800</v>
      </c>
      <c r="AC17" s="32">
        <f>SUM(AB17,V17)</f>
        <v>2500</v>
      </c>
    </row>
    <row r="18" spans="1:29" ht="62.4" customHeight="1" thickBot="1" x14ac:dyDescent="0.35">
      <c r="A18" s="33"/>
      <c r="B18" s="34"/>
      <c r="C18" s="35"/>
      <c r="D18" s="35"/>
      <c r="E18" s="35"/>
      <c r="F18" s="35"/>
      <c r="G18" s="35"/>
      <c r="H18" s="35"/>
      <c r="I18" s="35"/>
      <c r="J18" s="35"/>
      <c r="K18" s="35"/>
      <c r="L18" s="35"/>
      <c r="M18" s="35"/>
      <c r="N18" s="35"/>
      <c r="O18" s="35"/>
      <c r="P18" s="35"/>
      <c r="Q18" s="35"/>
      <c r="R18" s="35"/>
      <c r="S18" s="35"/>
      <c r="T18" s="35"/>
      <c r="U18" s="35"/>
      <c r="V18" s="36"/>
      <c r="W18" s="36"/>
      <c r="X18" s="36"/>
      <c r="Y18" s="37"/>
      <c r="Z18" s="37"/>
      <c r="AA18" s="60" t="s">
        <v>36</v>
      </c>
      <c r="AB18" s="61"/>
      <c r="AC18" s="38">
        <f>SUM(AC14:AC17)</f>
        <v>18075</v>
      </c>
    </row>
    <row r="19" spans="1:29" ht="50.4" customHeight="1" x14ac:dyDescent="0.3">
      <c r="A19" s="15"/>
      <c r="B19" s="16"/>
      <c r="X19" s="56" t="s">
        <v>39</v>
      </c>
      <c r="Y19" s="57"/>
      <c r="Z19" s="57"/>
      <c r="AA19" s="57"/>
      <c r="AB19" s="57"/>
      <c r="AC19" s="25">
        <f>SUM(AC10+AC18)</f>
        <v>39805</v>
      </c>
    </row>
  </sheetData>
  <mergeCells count="17">
    <mergeCell ref="X19:AB19"/>
    <mergeCell ref="W4:AB4"/>
    <mergeCell ref="A4:B4"/>
    <mergeCell ref="A12:B12"/>
    <mergeCell ref="G4:K4"/>
    <mergeCell ref="AA10:AB10"/>
    <mergeCell ref="AA18:AB18"/>
    <mergeCell ref="C4:F4"/>
    <mergeCell ref="L4:V4"/>
    <mergeCell ref="C12:F12"/>
    <mergeCell ref="G12:K12"/>
    <mergeCell ref="L12:V12"/>
    <mergeCell ref="W12:AB12"/>
    <mergeCell ref="A3:I3"/>
    <mergeCell ref="A2:R2"/>
    <mergeCell ref="A1:AC1"/>
    <mergeCell ref="AD13:AJ13"/>
  </mergeCells>
  <hyperlinks>
    <hyperlink ref="A2:R2" r:id="rId1" display="To learn more about using this tool refer to the Section 6 in the Safe Patient Handling and Mobility: A Toolkit for Program Development 2025 at: https://www.nvha.net/safe-patient-handling-and-mobility-toolkit/" xr:uid="{B8438BE6-0DF3-49B8-AD07-B7B4F1754317}"/>
  </hyperlinks>
  <pageMargins left="0.7" right="0.7" top="0.75" bottom="0.75" header="0.3" footer="0.3"/>
  <pageSetup orientation="portrait" horizontalDpi="300" verticalDpi="300" r:id="rId2"/>
  <ignoredErrors>
    <ignoredError sqref="F6 F7:F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F72787513BB040A7005E1AE29B1993" ma:contentTypeVersion="14" ma:contentTypeDescription="Create a new document." ma:contentTypeScope="" ma:versionID="85e0942dab378fd09f80aeb872ecae06">
  <xsd:schema xmlns:xsd="http://www.w3.org/2001/XMLSchema" xmlns:xs="http://www.w3.org/2001/XMLSchema" xmlns:p="http://schemas.microsoft.com/office/2006/metadata/properties" xmlns:ns2="361ce256-7a1b-4e5b-a626-db6566c62c5d" xmlns:ns3="2f90fc4a-7e2b-41b4-b5ee-418a7bcaf590" targetNamespace="http://schemas.microsoft.com/office/2006/metadata/properties" ma:root="true" ma:fieldsID="c5d96f840ffbc8831501a219a14b1afd" ns2:_="" ns3:_="">
    <xsd:import namespace="361ce256-7a1b-4e5b-a626-db6566c62c5d"/>
    <xsd:import namespace="2f90fc4a-7e2b-41b4-b5ee-418a7bcaf5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1ce256-7a1b-4e5b-a626-db6566c62c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db37648-6214-45d9-9982-9d77c03e1e4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90fc4a-7e2b-41b4-b5ee-418a7bcaf59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31f6fb4-b74e-444b-9878-f4131e10d465}" ma:internalName="TaxCatchAll" ma:showField="CatchAllData" ma:web="2f90fc4a-7e2b-41b4-b5ee-418a7bcaf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1ce256-7a1b-4e5b-a626-db6566c62c5d">
      <Terms xmlns="http://schemas.microsoft.com/office/infopath/2007/PartnerControls"/>
    </lcf76f155ced4ddcb4097134ff3c332f>
    <TaxCatchAll xmlns="2f90fc4a-7e2b-41b4-b5ee-418a7bcaf590" xsi:nil="true"/>
  </documentManagement>
</p:properties>
</file>

<file path=customXml/itemProps1.xml><?xml version="1.0" encoding="utf-8"?>
<ds:datastoreItem xmlns:ds="http://schemas.openxmlformats.org/officeDocument/2006/customXml" ds:itemID="{5E4B409E-2572-4D33-A520-D67ECD73686C}"/>
</file>

<file path=customXml/itemProps2.xml><?xml version="1.0" encoding="utf-8"?>
<ds:datastoreItem xmlns:ds="http://schemas.openxmlformats.org/officeDocument/2006/customXml" ds:itemID="{10EC4016-3DB6-4C6A-A492-307A2AB3A926}"/>
</file>

<file path=customXml/itemProps3.xml><?xml version="1.0" encoding="utf-8"?>
<ds:datastoreItem xmlns:ds="http://schemas.openxmlformats.org/officeDocument/2006/customXml" ds:itemID="{0D827EF5-2154-497B-AC23-FD4F8C2F89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SPHM Training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2025-12-05T21:18:50Z</dcterms:created>
  <dcterms:modified xsi:type="dcterms:W3CDTF">2025-12-14T17:19:12Z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0x010100D1F72787513BB040A7005E1AE29B1993</vt:lpwstr>
  </property>
</Properties>
</file>